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6605" windowHeight="9255" tabRatio="668"/>
  </bookViews>
  <sheets>
    <sheet name="Prihvatljivi troškovi" sheetId="8" r:id="rId1"/>
    <sheet name="Obrazloženje troškova " sheetId="11" r:id="rId2"/>
    <sheet name="Neprihvatljivi troškovi " sheetId="9" r:id="rId3"/>
    <sheet name="Veličina prijavitelja" sheetId="7" r:id="rId4"/>
    <sheet name="Sažetak troškova" sheetId="4" r:id="rId5"/>
    <sheet name="Poveznice" sheetId="10" state="hidden" r:id="rId6"/>
  </sheets>
  <definedNames>
    <definedName name="enetrprise">Poveznice!$A$2:$A$3</definedName>
    <definedName name="enterprise">Poveznice!$A$2:$A$3</definedName>
    <definedName name="_xlnm.Print_Area" localSheetId="2">'Neprihvatljivi troškovi '!$A$1:$G$35</definedName>
    <definedName name="_xlnm.Print_Area" localSheetId="4">'Sažetak troškova'!$B$1:$I$15</definedName>
    <definedName name="trainings">Poveznice!$C$2:$C$3</definedName>
  </definedNames>
  <calcPr calcId="145621"/>
</workbook>
</file>

<file path=xl/calcChain.xml><?xml version="1.0" encoding="utf-8"?>
<calcChain xmlns="http://schemas.openxmlformats.org/spreadsheetml/2006/main">
  <c r="F24" i="9" l="1"/>
  <c r="E24" i="9"/>
  <c r="E23" i="9"/>
  <c r="F20" i="9" l="1"/>
  <c r="F16" i="9"/>
  <c r="F12" i="9"/>
  <c r="F29" i="9" l="1"/>
  <c r="F39" i="8"/>
  <c r="F13" i="8"/>
  <c r="F16" i="8"/>
  <c r="F23" i="8"/>
  <c r="F26" i="8"/>
  <c r="F33" i="8"/>
  <c r="E27" i="9" l="1"/>
  <c r="E26" i="9"/>
  <c r="E22" i="9"/>
  <c r="E28" i="9" l="1"/>
  <c r="E23" i="8"/>
  <c r="E22" i="8"/>
  <c r="K11" i="10" l="1"/>
  <c r="E8" i="9" l="1"/>
  <c r="E36" i="8" l="1"/>
  <c r="E7" i="9"/>
  <c r="E5" i="8" l="1"/>
  <c r="E6" i="8" l="1"/>
  <c r="E7" i="8"/>
  <c r="E10" i="9" l="1"/>
  <c r="K14" i="10" l="1"/>
  <c r="K13" i="10"/>
  <c r="K12" i="10"/>
  <c r="E15" i="8"/>
  <c r="E16" i="8" s="1"/>
  <c r="E18" i="9" l="1"/>
  <c r="E14" i="9" l="1"/>
  <c r="E9" i="9"/>
  <c r="E6" i="9"/>
  <c r="E5" i="9"/>
  <c r="E4" i="9"/>
  <c r="E9" i="8" l="1"/>
  <c r="E32" i="8"/>
  <c r="E31" i="8"/>
  <c r="E30" i="8"/>
  <c r="E29" i="8"/>
  <c r="E28" i="8"/>
  <c r="E11" i="8"/>
  <c r="E10" i="8"/>
  <c r="E33" i="8" l="1"/>
  <c r="D7" i="4" s="1"/>
  <c r="E8" i="8" l="1"/>
  <c r="E13" i="8" s="1"/>
  <c r="E12" i="8"/>
  <c r="D6" i="7"/>
  <c r="D8" i="4" l="1"/>
  <c r="L11" i="10"/>
  <c r="E13" i="10"/>
  <c r="E12" i="10"/>
  <c r="E11" i="10"/>
  <c r="I11" i="10" s="1"/>
  <c r="I14" i="10"/>
  <c r="I13" i="10"/>
  <c r="I12" i="10"/>
  <c r="J12" i="10"/>
  <c r="J13" i="10"/>
  <c r="J14" i="10"/>
  <c r="H12" i="10"/>
  <c r="H13" i="10"/>
  <c r="H14" i="10"/>
  <c r="J11" i="10"/>
  <c r="H11" i="10"/>
  <c r="D4" i="7"/>
  <c r="I8" i="4" l="1"/>
  <c r="G8" i="4"/>
  <c r="E19" i="9"/>
  <c r="E20" i="9" s="1"/>
  <c r="E15" i="9"/>
  <c r="E16" i="9" s="1"/>
  <c r="E11" i="9"/>
  <c r="E12" i="9" s="1"/>
  <c r="E30" i="9" s="1"/>
  <c r="E25" i="8"/>
  <c r="E20" i="8"/>
  <c r="E19" i="8"/>
  <c r="E18" i="8"/>
  <c r="E26" i="8" l="1"/>
  <c r="D6" i="4" s="1"/>
  <c r="G7" i="4"/>
  <c r="E37" i="8" l="1"/>
  <c r="D5" i="4"/>
  <c r="G5" i="4" s="1"/>
  <c r="H7" i="4"/>
  <c r="E7" i="4" s="1"/>
  <c r="H6" i="4"/>
  <c r="E6" i="4" s="1"/>
  <c r="G6" i="4"/>
  <c r="H5" i="4"/>
  <c r="E5" i="4" s="1"/>
  <c r="F7" i="4"/>
  <c r="F6" i="4"/>
  <c r="F5" i="4" l="1"/>
  <c r="F8" i="4" s="1"/>
  <c r="D14" i="4" l="1"/>
  <c r="E8" i="4"/>
  <c r="D13" i="4" s="1"/>
  <c r="E38" i="8"/>
  <c r="D11" i="4" s="1"/>
  <c r="D9" i="4"/>
  <c r="D12" i="4" l="1"/>
</calcChain>
</file>

<file path=xl/sharedStrings.xml><?xml version="1.0" encoding="utf-8"?>
<sst xmlns="http://schemas.openxmlformats.org/spreadsheetml/2006/main" count="175" uniqueCount="116">
  <si>
    <t>Neto prihvatljivi troškovi</t>
  </si>
  <si>
    <t>Ukupni prihvatljivi troškovi</t>
  </si>
  <si>
    <t>Troškovi savjetodavnih usluga</t>
  </si>
  <si>
    <t>Troškovi sudjelovanja na sajmovima</t>
  </si>
  <si>
    <t>Troškovi prema regionalnim potporama za ulaganje i zapošljavanje</t>
  </si>
  <si>
    <t>Ukupno HRK</t>
  </si>
  <si>
    <t>Korisnički udio</t>
  </si>
  <si>
    <t>Sažetak</t>
  </si>
  <si>
    <t>Srednje</t>
  </si>
  <si>
    <t>Da</t>
  </si>
  <si>
    <t>Odaberite od navedenih izbora:</t>
  </si>
  <si>
    <t>Prihvatljivi troškovi</t>
  </si>
  <si>
    <t>Podzbroj ostali troškovi</t>
  </si>
  <si>
    <t>Proračun projekta</t>
  </si>
  <si>
    <t>Jedinica</t>
  </si>
  <si>
    <t>Podzbroj sudjelovanja na sajmovima</t>
  </si>
  <si>
    <t>Posebno usavršavanje je proveden za radnike s invaliditetom ili radnike u nepovoljnom položaju</t>
  </si>
  <si>
    <t>Jedinična cijena 
(bez PDV-a)</t>
  </si>
  <si>
    <t>Iznos
(bez PDV-a)</t>
  </si>
  <si>
    <t>Ukupan korisnički udio u prihvatljivim troškovima</t>
  </si>
  <si>
    <t>Ukupan maksimalan iznos bespovratnih sredstava</t>
  </si>
  <si>
    <t>Udio bespovratnih sredstava</t>
  </si>
  <si>
    <t>DA</t>
  </si>
  <si>
    <t>NE</t>
  </si>
  <si>
    <t>Veličina poduzeća</t>
  </si>
  <si>
    <t>Usavršavanje je provedeno za radnike s invaliditetom ili radnike u nepovoljnom položaju</t>
  </si>
  <si>
    <t>Malo i mikro</t>
  </si>
  <si>
    <t>A</t>
  </si>
  <si>
    <t>B</t>
  </si>
  <si>
    <t>C</t>
  </si>
  <si>
    <t>Regionalne potpore</t>
  </si>
  <si>
    <t>Savjetovanje</t>
  </si>
  <si>
    <t>Sajmovi</t>
  </si>
  <si>
    <t>D</t>
  </si>
  <si>
    <t>Usavršavanje</t>
  </si>
  <si>
    <t>Vrste potpora</t>
  </si>
  <si>
    <t>Opis potpore</t>
  </si>
  <si>
    <t>Max Iznos</t>
  </si>
  <si>
    <t>Parametri za formule</t>
  </si>
  <si>
    <t>S</t>
  </si>
  <si>
    <t xml:space="preserve">M </t>
  </si>
  <si>
    <t>M</t>
  </si>
  <si>
    <t>Min Iznos</t>
  </si>
  <si>
    <t>1. Ulaganja u materijalnu imovinu</t>
  </si>
  <si>
    <t>Podzbroj ulaganja u materijalnu imovinu</t>
  </si>
  <si>
    <t>2. Ulaganja u nematerijalnu imovinu</t>
  </si>
  <si>
    <t>Podzbroj ulaganja u nematerijalnu imovinu</t>
  </si>
  <si>
    <t>3. Savjetodavne usluge koje pružaju vanjski konzultanti</t>
  </si>
  <si>
    <t>4. Sudjelovanje na sajmovima</t>
  </si>
  <si>
    <t>Podzbroj savjetodavne usluge koje pružaju vanjski konzultanti</t>
  </si>
  <si>
    <t>Podzbroj sudjelovanje na sajmovima</t>
  </si>
  <si>
    <t>5. Usavršavanje</t>
  </si>
  <si>
    <t>5.1 Troškovi predavača, za sate tijekom kojih su predavači sudjelovali u obuci</t>
  </si>
  <si>
    <t>5.3 Najniži nužni troškovi smještaja za polaznike usavršavanja koji su radnici s invaliditetom</t>
  </si>
  <si>
    <t>Podzbroj usavršavanje</t>
  </si>
  <si>
    <t>PDV (povrativ)</t>
  </si>
  <si>
    <t xml:space="preserve">Troškovi usavršavanja </t>
  </si>
  <si>
    <t>1. Ulaganje u materijalnu imovinu</t>
  </si>
  <si>
    <t>1.1 Kupnja ili zakup zgrada</t>
  </si>
  <si>
    <t>1.2 Kupnja ili zakup zemljišta</t>
  </si>
  <si>
    <t>2. Savjetodavne usluge koje pružaju vanjski konzultanti</t>
  </si>
  <si>
    <t>3. Sudjelovanje na sajmovima</t>
  </si>
  <si>
    <t>2.1 Savjetodavne usluge povezane s redovitim aktivnostima</t>
  </si>
  <si>
    <t>Podzbroj savjetodavnih usluga koje pružaju vanjski konzultanti</t>
  </si>
  <si>
    <t>4. Usavršavanje</t>
  </si>
  <si>
    <t>Podzbroj usavršavanja</t>
  </si>
  <si>
    <t>6. Ostali troškovi</t>
  </si>
  <si>
    <t>6.1 Nepovrativ PDV</t>
  </si>
  <si>
    <t>7. Neto prihvatljivi troškovi</t>
  </si>
  <si>
    <t>8. Ukupni prihvatljivi troškovi</t>
  </si>
  <si>
    <t>3.1 Troškovi transporta, putni troškovi i troškovi smještaja povezani s nastupom na sajmovima</t>
  </si>
  <si>
    <t>Ukupno razdoblje provedbe projekta</t>
  </si>
  <si>
    <t>Broj jedinica</t>
  </si>
  <si>
    <t>5.4 Troškovi savjetodavnih usluga povezanih s projektom usavršavanja</t>
  </si>
  <si>
    <t>Neprihvatljivi troškovi</t>
  </si>
  <si>
    <t xml:space="preserve">Obrazloženje troškova </t>
  </si>
  <si>
    <t>Obrazloženje procijenjenih troškova**</t>
  </si>
  <si>
    <t>Ukupna vrijednost projekta (prihvatljivi + neprihvatljivi troškovi)</t>
  </si>
  <si>
    <t>Povezanost s elementom projekta***</t>
  </si>
  <si>
    <t>Pojašnjenje svrhe proračunske stavke*</t>
  </si>
  <si>
    <t>***Navedite broj elementa projekta iz Obrasca 1. Prijavni obrazac s kojim je trošak povezan.</t>
  </si>
  <si>
    <t>*Navedite pojašnjenje svake proračunske stavke pokazujući nužnost troškova i kako se oni odnose na provedbu elemenata projekata.</t>
  </si>
  <si>
    <t>**Navedite obrazloženje izračuna procijenjenih troškova (realnost procijenjenih troškova možete potkrijepiti na način da priložite ponude temeljem kojih ste došli do procijenjenih iznosa).</t>
  </si>
  <si>
    <t>5. Ostali troškovi</t>
  </si>
  <si>
    <t>Iznos
povrativog PDV-a</t>
  </si>
  <si>
    <t>6. Povrativ PDV na prihvatljive torškove</t>
  </si>
  <si>
    <t>7. PDV na neprihvatljive torškove</t>
  </si>
  <si>
    <t>Iznos
PDV-a</t>
  </si>
  <si>
    <t>1.1 Priprema zemljišta</t>
  </si>
  <si>
    <t>1.2  Krčenje zemljišta</t>
  </si>
  <si>
    <t>1.4 Komunalni doprinos, cijene vodnih i energetskih priključaka, trošak uporabne dozvole</t>
  </si>
  <si>
    <t>1.5 Nabava materijalne imovine koja je nužno potrebna za aktivnosti vezane uz ulaganja specifična za hotelske usluge (kao što su namještaj, TV, oprema)</t>
  </si>
  <si>
    <t>1.6 Ulaganja u mjere energetske učinkovitosti, povezana sa svrhom projekta</t>
  </si>
  <si>
    <t>1.7 Nabava mjernih uređaja povezanih s projektom</t>
  </si>
  <si>
    <t>1.8 Troškovi informatičko-komunikacijskih i audio/video rješenja (hardver i softver) koji su izravno povezani sa svrhom projekta</t>
  </si>
  <si>
    <t xml:space="preserve">2.1 Nabava patenata, autorskih prava, znanja ili drugih vrsta intelektualnog vlasništva, ukoliko udovoljava uvjetima navedenim u Uputama za prijavitelje, točka 3.3. Prihvatljivost troškova </t>
  </si>
  <si>
    <t>3.1 Usluge nadzornog inženjera koji u ime investitora provodi stručni nadzor građenja</t>
  </si>
  <si>
    <t>3.2 Usluga upravljanja projektom</t>
  </si>
  <si>
    <t>3.3 Usluga provedbe javne nabave za potrebe projekta</t>
  </si>
  <si>
    <t>3.4 Usluga izrade natječajne (javna nabava) i provedbene dokumentacije (npr. izvedbeni projekt)</t>
  </si>
  <si>
    <t>4.1 Najam, uređivanje i vođenje štanda pri sudjelovanju poduzetnika na određenom sajmu ili izložbi s ciljem predstavljanja proizvoda/usluge koji je nastao kao rezultat investicije za koju je odobrena potpora</t>
  </si>
  <si>
    <t>5.2 Troškovi poslovanja povezani s predavačima i polaznicima koji su izravno povezani s projektom usavršavanja, poput putnih troškova, troškova materijala i potrošne robe izravno povezanih s projektom, amortizacija alata i opreme ako se upotrebljavaju isključivo za projekt usavršavanja</t>
  </si>
  <si>
    <t>5.5 Troškovi osoblja polaznika usavršavanja i opći neizravni troškovi (administrativni troškovi, najam, režije) za sate koje polaznici usavršavanja provedu u usavršavanju</t>
  </si>
  <si>
    <t>3.5 Usluge revizije za svrhu verifikacije troškova projekta</t>
  </si>
  <si>
    <t>8. Ukupni neprihvatljivi troškovi</t>
  </si>
  <si>
    <t>1.3 Kupnja ili zakup korištene materijalne i nematerijalne imovine</t>
  </si>
  <si>
    <t>1.4 Kupnja vozila i plovila za prijevoz putnika uz naknadu</t>
  </si>
  <si>
    <t>1.5 Kupnja vozila za upravljanje projektom</t>
  </si>
  <si>
    <t>1.6 IT, komunikacijska i ostala oprema za redovito poslovanje</t>
  </si>
  <si>
    <t>1.7 Kupnja ili zakup sitnog inventara</t>
  </si>
  <si>
    <t>1.8 Postrojenja, aparati i uređaji za proizvodnju energije</t>
  </si>
  <si>
    <t>2.2 Savjetodavne usluge  nastale izvan prihvatljivog razdoblja (npr. troškovi pripreme projekta)</t>
  </si>
  <si>
    <t>3.2 Troškovi povezani s predstavljanjima na ostalim sajmovima (nepovezanima s projektom)</t>
  </si>
  <si>
    <t>4.1 Troškovi usavršavanja radi osiguravanja sukladnosti s obveznim nacionalnim normama o usavršavanju</t>
  </si>
  <si>
    <t>4.2 Troškovi smještaja (osim najniži nužni troškovi smještaja za polaznike usavršavanja koji su radnici s invaliditetom)</t>
  </si>
  <si>
    <t>1.3 Trošak gradnje, rekonstrukcije, modernizacije građevina, i njihovog neposrednog okruženja i okoline, direktno povezanih s rezultatima projekta (uključujući dodatne sadržaje)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</si>
</sst>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n&quot;"/>
  </numFmts>
  <fonts count="20" x14ac:knownFonts="1">
    <font>
      <sz val="9"/>
      <color theme="1"/>
      <name val="Verdana"/>
      <family val="2"/>
    </font>
    <font>
      <b/>
      <sz val="18"/>
      <name val="Arial"/>
      <family val="2"/>
    </font>
    <font>
      <sz val="9"/>
      <name val="Verdana"/>
      <family val="2"/>
    </font>
    <font>
      <sz val="10"/>
      <name val="Verdana"/>
      <family val="2"/>
    </font>
    <font>
      <b/>
      <sz val="8"/>
      <color indexed="56"/>
      <name val="Verdana"/>
      <family val="2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9"/>
      <color theme="1"/>
      <name val="Verdana"/>
      <family val="2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9C6500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10"/>
      <color theme="1"/>
      <name val="Verdana"/>
      <family val="2"/>
    </font>
    <font>
      <b/>
      <sz val="10"/>
      <color theme="1"/>
      <name val="Verdana"/>
      <family val="2"/>
      <charset val="238"/>
    </font>
    <font>
      <sz val="11"/>
      <color theme="1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/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ashed">
        <color indexed="64"/>
      </right>
      <top/>
      <bottom/>
      <diagonal/>
    </border>
  </borders>
  <cellStyleXfs count="3">
    <xf numFmtId="0" fontId="0" fillId="0" borderId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</cellStyleXfs>
  <cellXfs count="220">
    <xf numFmtId="0" fontId="0" fillId="0" borderId="0" xfId="0"/>
    <xf numFmtId="0" fontId="0" fillId="0" borderId="0" xfId="0" applyFill="1"/>
    <xf numFmtId="2" fontId="2" fillId="0" borderId="0" xfId="0" applyNumberFormat="1" applyFont="1" applyFill="1" applyBorder="1"/>
    <xf numFmtId="0" fontId="6" fillId="5" borderId="27" xfId="0" applyFont="1" applyFill="1" applyBorder="1" applyAlignment="1">
      <alignment vertical="top" wrapText="1"/>
    </xf>
    <xf numFmtId="0" fontId="6" fillId="4" borderId="27" xfId="0" applyFont="1" applyFill="1" applyBorder="1" applyAlignment="1">
      <alignment vertical="top" wrapText="1"/>
    </xf>
    <xf numFmtId="0" fontId="7" fillId="0" borderId="27" xfId="0" applyFont="1" applyFill="1" applyBorder="1" applyAlignment="1">
      <alignment vertical="top" wrapText="1"/>
    </xf>
    <xf numFmtId="0" fontId="6" fillId="5" borderId="36" xfId="0" applyFont="1" applyFill="1" applyBorder="1" applyAlignment="1">
      <alignment horizontal="left" vertical="top" wrapText="1"/>
    </xf>
    <xf numFmtId="0" fontId="6" fillId="4" borderId="36" xfId="0" applyFont="1" applyFill="1" applyBorder="1" applyAlignment="1">
      <alignment vertical="top" wrapText="1"/>
    </xf>
    <xf numFmtId="0" fontId="7" fillId="3" borderId="36" xfId="0" applyFont="1" applyFill="1" applyBorder="1" applyAlignment="1">
      <alignment vertical="top" wrapText="1"/>
    </xf>
    <xf numFmtId="0" fontId="7" fillId="3" borderId="27" xfId="0" applyFont="1" applyFill="1" applyBorder="1" applyAlignment="1">
      <alignment vertical="top" wrapText="1"/>
    </xf>
    <xf numFmtId="0" fontId="6" fillId="0" borderId="26" xfId="0" applyFont="1" applyBorder="1" applyAlignment="1">
      <alignment horizontal="center" vertical="top" wrapText="1"/>
    </xf>
    <xf numFmtId="0" fontId="6" fillId="4" borderId="40" xfId="0" applyFont="1" applyFill="1" applyBorder="1" applyAlignment="1">
      <alignment vertical="center" wrapText="1"/>
    </xf>
    <xf numFmtId="0" fontId="6" fillId="8" borderId="26" xfId="0" applyFont="1" applyFill="1" applyBorder="1" applyAlignment="1">
      <alignment vertical="center" wrapText="1"/>
    </xf>
    <xf numFmtId="0" fontId="6" fillId="8" borderId="33" xfId="0" applyFont="1" applyFill="1" applyBorder="1" applyAlignment="1">
      <alignment vertical="center" wrapText="1"/>
    </xf>
    <xf numFmtId="4" fontId="6" fillId="8" borderId="34" xfId="0" applyNumberFormat="1" applyFont="1" applyFill="1" applyBorder="1" applyAlignment="1">
      <alignment horizontal="right" wrapText="1"/>
    </xf>
    <xf numFmtId="4" fontId="7" fillId="0" borderId="6" xfId="0" applyNumberFormat="1" applyFont="1" applyFill="1" applyBorder="1" applyAlignment="1">
      <alignment horizontal="right" wrapText="1"/>
    </xf>
    <xf numFmtId="4" fontId="6" fillId="5" borderId="6" xfId="0" applyNumberFormat="1" applyFont="1" applyFill="1" applyBorder="1" applyAlignment="1">
      <alignment horizontal="right" wrapText="1"/>
    </xf>
    <xf numFmtId="4" fontId="6" fillId="4" borderId="6" xfId="0" applyNumberFormat="1" applyFont="1" applyFill="1" applyBorder="1" applyAlignment="1">
      <alignment horizontal="right" wrapText="1"/>
    </xf>
    <xf numFmtId="4" fontId="7" fillId="3" borderId="6" xfId="0" applyNumberFormat="1" applyFont="1" applyFill="1" applyBorder="1" applyAlignment="1">
      <alignment horizontal="right" wrapText="1"/>
    </xf>
    <xf numFmtId="164" fontId="6" fillId="8" borderId="34" xfId="0" applyNumberFormat="1" applyFont="1" applyFill="1" applyBorder="1" applyAlignment="1">
      <alignment horizontal="right" wrapText="1"/>
    </xf>
    <xf numFmtId="3" fontId="7" fillId="0" borderId="6" xfId="0" applyNumberFormat="1" applyFont="1" applyFill="1" applyBorder="1" applyAlignment="1">
      <alignment horizontal="right" wrapText="1"/>
    </xf>
    <xf numFmtId="3" fontId="6" fillId="5" borderId="6" xfId="0" applyNumberFormat="1" applyFont="1" applyFill="1" applyBorder="1" applyAlignment="1">
      <alignment horizontal="right" wrapText="1"/>
    </xf>
    <xf numFmtId="3" fontId="6" fillId="4" borderId="6" xfId="0" applyNumberFormat="1" applyFont="1" applyFill="1" applyBorder="1" applyAlignment="1">
      <alignment horizontal="right" wrapText="1"/>
    </xf>
    <xf numFmtId="3" fontId="7" fillId="3" borderId="6" xfId="0" applyNumberFormat="1" applyFont="1" applyFill="1" applyBorder="1" applyAlignment="1">
      <alignment horizontal="right" wrapText="1"/>
    </xf>
    <xf numFmtId="4" fontId="0" fillId="0" borderId="0" xfId="0" applyNumberFormat="1"/>
    <xf numFmtId="4" fontId="7" fillId="0" borderId="1" xfId="0" applyNumberFormat="1" applyFont="1" applyFill="1" applyBorder="1" applyAlignment="1" applyProtection="1">
      <alignment horizontal="right" wrapText="1"/>
      <protection hidden="1"/>
    </xf>
    <xf numFmtId="4" fontId="6" fillId="0" borderId="1" xfId="0" applyNumberFormat="1" applyFont="1" applyFill="1" applyBorder="1" applyAlignment="1" applyProtection="1">
      <alignment horizontal="right" wrapText="1"/>
      <protection hidden="1"/>
    </xf>
    <xf numFmtId="4" fontId="7" fillId="12" borderId="1" xfId="0" applyNumberFormat="1" applyFont="1" applyFill="1" applyBorder="1" applyAlignment="1" applyProtection="1">
      <alignment horizontal="right" wrapText="1"/>
      <protection hidden="1"/>
    </xf>
    <xf numFmtId="4" fontId="7" fillId="12" borderId="17" xfId="0" applyNumberFormat="1" applyFont="1" applyFill="1" applyBorder="1" applyAlignment="1" applyProtection="1">
      <alignment horizontal="right" wrapText="1"/>
      <protection hidden="1"/>
    </xf>
    <xf numFmtId="2" fontId="6" fillId="0" borderId="1" xfId="0" applyNumberFormat="1" applyFont="1" applyFill="1" applyBorder="1" applyAlignment="1" applyProtection="1">
      <alignment wrapText="1"/>
      <protection hidden="1"/>
    </xf>
    <xf numFmtId="2" fontId="6" fillId="0" borderId="3" xfId="0" applyNumberFormat="1" applyFont="1" applyFill="1" applyBorder="1" applyAlignment="1" applyProtection="1">
      <alignment wrapText="1"/>
      <protection hidden="1"/>
    </xf>
    <xf numFmtId="0" fontId="12" fillId="0" borderId="0" xfId="0" applyFont="1"/>
    <xf numFmtId="0" fontId="12" fillId="7" borderId="0" xfId="0" applyFont="1" applyFill="1" applyAlignment="1">
      <alignment wrapText="1"/>
    </xf>
    <xf numFmtId="0" fontId="7" fillId="6" borderId="0" xfId="0" applyFont="1" applyFill="1" applyAlignment="1">
      <alignment wrapText="1"/>
    </xf>
    <xf numFmtId="4" fontId="7" fillId="0" borderId="0" xfId="0" applyNumberFormat="1" applyFont="1" applyFill="1" applyBorder="1" applyAlignment="1" applyProtection="1">
      <alignment horizontal="right" wrapText="1"/>
      <protection hidden="1"/>
    </xf>
    <xf numFmtId="0" fontId="10" fillId="0" borderId="0" xfId="0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protection hidden="1"/>
    </xf>
    <xf numFmtId="4" fontId="6" fillId="0" borderId="0" xfId="0" applyNumberFormat="1" applyFont="1" applyFill="1" applyBorder="1" applyAlignment="1" applyProtection="1">
      <alignment horizontal="center"/>
      <protection hidden="1"/>
    </xf>
    <xf numFmtId="10" fontId="0" fillId="0" borderId="0" xfId="0" applyNumberFormat="1"/>
    <xf numFmtId="0" fontId="0" fillId="0" borderId="0" xfId="0" applyAlignment="1">
      <alignment wrapText="1"/>
    </xf>
    <xf numFmtId="0" fontId="14" fillId="14" borderId="0" xfId="2"/>
    <xf numFmtId="3" fontId="14" fillId="14" borderId="0" xfId="2" applyNumberFormat="1"/>
    <xf numFmtId="0" fontId="14" fillId="14" borderId="43" xfId="2" applyBorder="1"/>
    <xf numFmtId="0" fontId="14" fillId="14" borderId="44" xfId="2" applyBorder="1"/>
    <xf numFmtId="0" fontId="14" fillId="14" borderId="45" xfId="2" applyBorder="1"/>
    <xf numFmtId="0" fontId="15" fillId="14" borderId="46" xfId="2" applyFont="1" applyBorder="1" applyAlignment="1">
      <alignment horizontal="center"/>
    </xf>
    <xf numFmtId="0" fontId="15" fillId="14" borderId="0" xfId="2" applyFont="1" applyBorder="1" applyAlignment="1">
      <alignment horizontal="center"/>
    </xf>
    <xf numFmtId="0" fontId="15" fillId="14" borderId="47" xfId="2" applyFont="1" applyBorder="1" applyAlignment="1">
      <alignment horizontal="center"/>
    </xf>
    <xf numFmtId="0" fontId="14" fillId="14" borderId="47" xfId="2" applyBorder="1"/>
    <xf numFmtId="9" fontId="15" fillId="14" borderId="46" xfId="2" applyNumberFormat="1" applyFont="1" applyBorder="1"/>
    <xf numFmtId="9" fontId="15" fillId="14" borderId="47" xfId="2" applyNumberFormat="1" applyFont="1" applyBorder="1"/>
    <xf numFmtId="9" fontId="15" fillId="14" borderId="0" xfId="2" applyNumberFormat="1" applyFont="1" applyBorder="1"/>
    <xf numFmtId="0" fontId="14" fillId="14" borderId="49" xfId="2" applyBorder="1"/>
    <xf numFmtId="0" fontId="15" fillId="14" borderId="48" xfId="2" applyFont="1" applyBorder="1" applyAlignment="1">
      <alignment horizontal="center"/>
    </xf>
    <xf numFmtId="0" fontId="15" fillId="14" borderId="10" xfId="2" applyFont="1" applyBorder="1" applyAlignment="1">
      <alignment horizontal="center"/>
    </xf>
    <xf numFmtId="0" fontId="14" fillId="14" borderId="10" xfId="2" applyBorder="1"/>
    <xf numFmtId="9" fontId="15" fillId="14" borderId="48" xfId="2" applyNumberFormat="1" applyFont="1" applyBorder="1"/>
    <xf numFmtId="9" fontId="15" fillId="14" borderId="10" xfId="2" applyNumberFormat="1" applyFont="1" applyBorder="1"/>
    <xf numFmtId="9" fontId="15" fillId="14" borderId="49" xfId="2" applyNumberFormat="1" applyFont="1" applyBorder="1"/>
    <xf numFmtId="9" fontId="14" fillId="14" borderId="50" xfId="2" applyNumberFormat="1" applyBorder="1"/>
    <xf numFmtId="9" fontId="14" fillId="14" borderId="51" xfId="2" applyNumberFormat="1" applyBorder="1"/>
    <xf numFmtId="9" fontId="14" fillId="14" borderId="52" xfId="2" applyNumberFormat="1" applyBorder="1"/>
    <xf numFmtId="0" fontId="13" fillId="13" borderId="0" xfId="1"/>
    <xf numFmtId="4" fontId="7" fillId="0" borderId="17" xfId="0" applyNumberFormat="1" applyFont="1" applyFill="1" applyBorder="1" applyAlignment="1" applyProtection="1">
      <alignment horizontal="right" wrapText="1"/>
      <protection hidden="1"/>
    </xf>
    <xf numFmtId="2" fontId="6" fillId="0" borderId="53" xfId="0" applyNumberFormat="1" applyFont="1" applyFill="1" applyBorder="1" applyAlignment="1" applyProtection="1">
      <alignment wrapText="1"/>
      <protection hidden="1"/>
    </xf>
    <xf numFmtId="0" fontId="7" fillId="0" borderId="53" xfId="0" applyNumberFormat="1" applyFont="1" applyFill="1" applyBorder="1" applyAlignment="1" applyProtection="1">
      <alignment horizontal="center" wrapText="1"/>
      <protection hidden="1"/>
    </xf>
    <xf numFmtId="4" fontId="7" fillId="0" borderId="53" xfId="0" applyNumberFormat="1" applyFont="1" applyFill="1" applyBorder="1" applyAlignment="1" applyProtection="1">
      <alignment horizontal="center" wrapText="1"/>
      <protection hidden="1"/>
    </xf>
    <xf numFmtId="10" fontId="16" fillId="0" borderId="0" xfId="0" applyNumberFormat="1" applyFont="1" applyAlignment="1" applyProtection="1">
      <alignment horizontal="right"/>
    </xf>
    <xf numFmtId="0" fontId="0" fillId="0" borderId="0" xfId="0" applyProtection="1"/>
    <xf numFmtId="10" fontId="16" fillId="0" borderId="0" xfId="0" applyNumberFormat="1" applyFont="1" applyProtection="1"/>
    <xf numFmtId="0" fontId="12" fillId="0" borderId="0" xfId="0" applyFont="1" applyProtection="1">
      <protection locked="0"/>
    </xf>
    <xf numFmtId="0" fontId="0" fillId="0" borderId="0" xfId="0" applyProtection="1">
      <protection locked="0"/>
    </xf>
    <xf numFmtId="0" fontId="11" fillId="0" borderId="0" xfId="0" applyFont="1" applyProtection="1">
      <protection locked="0"/>
    </xf>
    <xf numFmtId="0" fontId="12" fillId="11" borderId="21" xfId="0" applyFont="1" applyFill="1" applyBorder="1" applyProtection="1">
      <protection locked="0"/>
    </xf>
    <xf numFmtId="0" fontId="12" fillId="0" borderId="22" xfId="0" applyFont="1" applyBorder="1" applyProtection="1">
      <protection locked="0"/>
    </xf>
    <xf numFmtId="0" fontId="12" fillId="11" borderId="23" xfId="0" applyFont="1" applyFill="1" applyBorder="1" applyAlignment="1" applyProtection="1">
      <alignment wrapText="1"/>
      <protection locked="0"/>
    </xf>
    <xf numFmtId="0" fontId="12" fillId="0" borderId="24" xfId="0" applyFont="1" applyBorder="1" applyProtection="1">
      <protection locked="0"/>
    </xf>
    <xf numFmtId="0" fontId="6" fillId="5" borderId="36" xfId="0" applyFont="1" applyFill="1" applyBorder="1" applyAlignment="1" applyProtection="1">
      <alignment vertical="top" wrapText="1"/>
    </xf>
    <xf numFmtId="0" fontId="7" fillId="5" borderId="7" xfId="0" applyFont="1" applyFill="1" applyBorder="1" applyAlignment="1" applyProtection="1">
      <alignment vertical="top" wrapText="1"/>
    </xf>
    <xf numFmtId="1" fontId="7" fillId="5" borderId="6" xfId="0" applyNumberFormat="1" applyFont="1" applyFill="1" applyBorder="1" applyAlignment="1" applyProtection="1">
      <alignment horizontal="right" wrapText="1"/>
    </xf>
    <xf numFmtId="4" fontId="7" fillId="5" borderId="6" xfId="0" applyNumberFormat="1" applyFont="1" applyFill="1" applyBorder="1" applyAlignment="1" applyProtection="1">
      <alignment horizontal="right" wrapText="1"/>
    </xf>
    <xf numFmtId="4" fontId="6" fillId="5" borderId="28" xfId="0" applyNumberFormat="1" applyFont="1" applyFill="1" applyBorder="1" applyAlignment="1" applyProtection="1">
      <alignment horizontal="right" wrapText="1"/>
    </xf>
    <xf numFmtId="0" fontId="6" fillId="4" borderId="36" xfId="0" applyFont="1" applyFill="1" applyBorder="1" applyAlignment="1" applyProtection="1">
      <alignment horizontal="justify" vertical="top" wrapText="1"/>
    </xf>
    <xf numFmtId="0" fontId="7" fillId="4" borderId="7" xfId="0" applyFont="1" applyFill="1" applyBorder="1" applyAlignment="1" applyProtection="1">
      <alignment horizontal="justify" vertical="top" wrapText="1"/>
    </xf>
    <xf numFmtId="1" fontId="7" fillId="4" borderId="6" xfId="0" applyNumberFormat="1" applyFont="1" applyFill="1" applyBorder="1" applyAlignment="1" applyProtection="1">
      <alignment horizontal="right" wrapText="1"/>
    </xf>
    <xf numFmtId="4" fontId="7" fillId="4" borderId="6" xfId="0" applyNumberFormat="1" applyFont="1" applyFill="1" applyBorder="1" applyAlignment="1" applyProtection="1">
      <alignment horizontal="right" wrapText="1"/>
    </xf>
    <xf numFmtId="4" fontId="6" fillId="4" borderId="28" xfId="0" applyNumberFormat="1" applyFont="1" applyFill="1" applyBorder="1" applyAlignment="1" applyProtection="1">
      <alignment horizontal="right" wrapText="1"/>
    </xf>
    <xf numFmtId="0" fontId="6" fillId="4" borderId="36" xfId="0" applyFont="1" applyFill="1" applyBorder="1" applyAlignment="1" applyProtection="1">
      <alignment vertical="top" wrapText="1"/>
    </xf>
    <xf numFmtId="0" fontId="7" fillId="4" borderId="7" xfId="0" applyFont="1" applyFill="1" applyBorder="1" applyAlignment="1" applyProtection="1">
      <alignment vertical="top" wrapText="1"/>
    </xf>
    <xf numFmtId="4" fontId="7" fillId="4" borderId="28" xfId="0" applyNumberFormat="1" applyFont="1" applyFill="1" applyBorder="1" applyAlignment="1" applyProtection="1">
      <alignment horizontal="right" wrapText="1"/>
    </xf>
    <xf numFmtId="0" fontId="6" fillId="5" borderId="40" xfId="0" applyFont="1" applyFill="1" applyBorder="1" applyAlignment="1" applyProtection="1">
      <alignment vertical="top" wrapText="1"/>
    </xf>
    <xf numFmtId="0" fontId="7" fillId="5" borderId="37" xfId="0" applyFont="1" applyFill="1" applyBorder="1" applyAlignment="1" applyProtection="1">
      <alignment vertical="top" wrapText="1"/>
    </xf>
    <xf numFmtId="1" fontId="7" fillId="5" borderId="31" xfId="0" applyNumberFormat="1" applyFont="1" applyFill="1" applyBorder="1" applyAlignment="1" applyProtection="1">
      <alignment horizontal="right" wrapText="1"/>
    </xf>
    <xf numFmtId="4" fontId="7" fillId="5" borderId="31" xfId="0" applyNumberFormat="1" applyFont="1" applyFill="1" applyBorder="1" applyAlignment="1" applyProtection="1">
      <alignment horizontal="right" wrapText="1"/>
    </xf>
    <xf numFmtId="4" fontId="6" fillId="5" borderId="32" xfId="0" applyNumberFormat="1" applyFont="1" applyFill="1" applyBorder="1" applyAlignment="1" applyProtection="1">
      <alignment horizontal="right" wrapText="1"/>
    </xf>
    <xf numFmtId="0" fontId="6" fillId="0" borderId="26" xfId="0" applyFont="1" applyFill="1" applyBorder="1" applyAlignment="1" applyProtection="1">
      <alignment horizontal="left" vertical="center" wrapText="1"/>
    </xf>
    <xf numFmtId="0" fontId="7" fillId="0" borderId="41" xfId="0" applyFont="1" applyFill="1" applyBorder="1" applyAlignment="1" applyProtection="1">
      <alignment horizontal="left" vertical="center" wrapText="1"/>
    </xf>
    <xf numFmtId="1" fontId="7" fillId="0" borderId="34" xfId="0" applyNumberFormat="1" applyFont="1" applyFill="1" applyBorder="1" applyAlignment="1" applyProtection="1">
      <alignment horizontal="right" wrapText="1"/>
    </xf>
    <xf numFmtId="4" fontId="7" fillId="0" borderId="34" xfId="0" applyNumberFormat="1" applyFont="1" applyFill="1" applyBorder="1" applyAlignment="1" applyProtection="1">
      <alignment horizontal="right" wrapText="1"/>
    </xf>
    <xf numFmtId="4" fontId="6" fillId="0" borderId="35" xfId="0" applyNumberFormat="1" applyFont="1" applyFill="1" applyBorder="1" applyAlignment="1" applyProtection="1">
      <alignment horizontal="right" wrapText="1"/>
    </xf>
    <xf numFmtId="0" fontId="6" fillId="8" borderId="26" xfId="0" applyFont="1" applyFill="1" applyBorder="1" applyAlignment="1" applyProtection="1">
      <alignment horizontal="left" vertical="center" wrapText="1"/>
    </xf>
    <xf numFmtId="0" fontId="6" fillId="8" borderId="41" xfId="0" applyFont="1" applyFill="1" applyBorder="1" applyAlignment="1" applyProtection="1">
      <alignment horizontal="right" vertical="center" wrapText="1"/>
    </xf>
    <xf numFmtId="0" fontId="6" fillId="8" borderId="34" xfId="0" applyFont="1" applyFill="1" applyBorder="1" applyAlignment="1" applyProtection="1">
      <alignment horizontal="right" vertical="center" wrapText="1"/>
    </xf>
    <xf numFmtId="4" fontId="6" fillId="8" borderId="34" xfId="0" applyNumberFormat="1" applyFont="1" applyFill="1" applyBorder="1" applyAlignment="1" applyProtection="1">
      <alignment horizontal="right" vertical="center" wrapText="1"/>
    </xf>
    <xf numFmtId="4" fontId="6" fillId="8" borderId="35" xfId="0" applyNumberFormat="1" applyFont="1" applyFill="1" applyBorder="1" applyAlignment="1" applyProtection="1">
      <alignment horizontal="right" wrapText="1"/>
    </xf>
    <xf numFmtId="0" fontId="4" fillId="0" borderId="0" xfId="0" applyFont="1" applyAlignment="1" applyProtection="1">
      <alignment horizontal="center"/>
      <protection locked="0"/>
    </xf>
    <xf numFmtId="0" fontId="6" fillId="0" borderId="38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29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6" fillId="4" borderId="7" xfId="0" applyFont="1" applyFill="1" applyBorder="1" applyAlignment="1" applyProtection="1">
      <alignment horizontal="justify" vertical="top" wrapText="1"/>
      <protection locked="0"/>
    </xf>
    <xf numFmtId="4" fontId="6" fillId="4" borderId="6" xfId="0" applyNumberFormat="1" applyFont="1" applyFill="1" applyBorder="1" applyAlignment="1" applyProtection="1">
      <alignment horizontal="right" wrapText="1"/>
      <protection locked="0"/>
    </xf>
    <xf numFmtId="4" fontId="6" fillId="4" borderId="28" xfId="0" applyNumberFormat="1" applyFont="1" applyFill="1" applyBorder="1" applyAlignment="1" applyProtection="1">
      <alignment horizontal="right" wrapText="1"/>
      <protection locked="0"/>
    </xf>
    <xf numFmtId="4" fontId="7" fillId="0" borderId="6" xfId="0" applyNumberFormat="1" applyFont="1" applyFill="1" applyBorder="1" applyAlignment="1" applyProtection="1">
      <alignment horizontal="right" wrapText="1"/>
      <protection locked="0"/>
    </xf>
    <xf numFmtId="4" fontId="7" fillId="0" borderId="28" xfId="0" applyNumberFormat="1" applyFont="1" applyBorder="1" applyAlignment="1" applyProtection="1">
      <alignment horizontal="right" wrapText="1"/>
      <protection locked="0"/>
    </xf>
    <xf numFmtId="1" fontId="7" fillId="0" borderId="6" xfId="0" applyNumberFormat="1" applyFont="1" applyFill="1" applyBorder="1" applyAlignment="1" applyProtection="1">
      <alignment horizontal="right" wrapText="1"/>
      <protection locked="0"/>
    </xf>
    <xf numFmtId="1" fontId="7" fillId="0" borderId="6" xfId="0" applyNumberFormat="1" applyFont="1" applyBorder="1" applyAlignment="1" applyProtection="1">
      <alignment horizontal="right" wrapText="1"/>
      <protection locked="0"/>
    </xf>
    <xf numFmtId="4" fontId="7" fillId="0" borderId="6" xfId="0" applyNumberFormat="1" applyFont="1" applyBorder="1" applyAlignment="1" applyProtection="1">
      <alignment horizontal="right" wrapText="1"/>
      <protection locked="0"/>
    </xf>
    <xf numFmtId="1" fontId="7" fillId="3" borderId="6" xfId="0" applyNumberFormat="1" applyFont="1" applyFill="1" applyBorder="1" applyAlignment="1" applyProtection="1">
      <alignment horizontal="right" wrapText="1"/>
      <protection locked="0"/>
    </xf>
    <xf numFmtId="4" fontId="7" fillId="3" borderId="6" xfId="0" applyNumberFormat="1" applyFont="1" applyFill="1" applyBorder="1" applyAlignment="1" applyProtection="1">
      <alignment horizontal="right" wrapText="1"/>
      <protection locked="0"/>
    </xf>
    <xf numFmtId="4" fontId="7" fillId="3" borderId="28" xfId="0" applyNumberFormat="1" applyFont="1" applyFill="1" applyBorder="1" applyAlignment="1" applyProtection="1">
      <alignment horizontal="right" wrapText="1"/>
      <protection locked="0"/>
    </xf>
    <xf numFmtId="0" fontId="0" fillId="0" borderId="0" xfId="0" applyFill="1" applyProtection="1">
      <protection locked="0"/>
    </xf>
    <xf numFmtId="0" fontId="6" fillId="0" borderId="39" xfId="0" applyFont="1" applyBorder="1" applyAlignment="1" applyProtection="1">
      <alignment horizontal="center" vertical="center" wrapText="1"/>
    </xf>
    <xf numFmtId="0" fontId="6" fillId="4" borderId="40" xfId="0" applyFont="1" applyFill="1" applyBorder="1" applyAlignment="1" applyProtection="1">
      <alignment horizontal="justify" vertical="top" wrapText="1"/>
    </xf>
    <xf numFmtId="4" fontId="7" fillId="0" borderId="36" xfId="0" applyNumberFormat="1" applyFont="1" applyFill="1" applyBorder="1" applyAlignment="1" applyProtection="1">
      <alignment horizontal="left" wrapText="1"/>
    </xf>
    <xf numFmtId="0" fontId="7" fillId="0" borderId="36" xfId="0" applyFont="1" applyFill="1" applyBorder="1" applyAlignment="1" applyProtection="1">
      <alignment horizontal="justify" vertical="top" wrapText="1"/>
    </xf>
    <xf numFmtId="1" fontId="7" fillId="0" borderId="36" xfId="0" applyNumberFormat="1" applyFont="1" applyBorder="1" applyAlignment="1" applyProtection="1">
      <alignment horizontal="left" wrapText="1"/>
    </xf>
    <xf numFmtId="0" fontId="7" fillId="0" borderId="36" xfId="0" applyFont="1" applyFill="1" applyBorder="1" applyAlignment="1" applyProtection="1">
      <alignment horizontal="left" vertical="top" wrapText="1"/>
    </xf>
    <xf numFmtId="4" fontId="7" fillId="0" borderId="0" xfId="0" applyNumberFormat="1" applyFont="1" applyBorder="1" applyAlignment="1" applyProtection="1">
      <alignment horizontal="right" wrapText="1"/>
      <protection locked="0"/>
    </xf>
    <xf numFmtId="0" fontId="6" fillId="0" borderId="27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 applyProtection="1">
      <alignment horizontal="center"/>
      <protection hidden="1"/>
    </xf>
    <xf numFmtId="0" fontId="7" fillId="3" borderId="7" xfId="0" applyFont="1" applyFill="1" applyBorder="1" applyAlignment="1" applyProtection="1">
      <alignment horizontal="left" wrapText="1"/>
      <protection locked="0"/>
    </xf>
    <xf numFmtId="4" fontId="7" fillId="0" borderId="7" xfId="0" applyNumberFormat="1" applyFont="1" applyFill="1" applyBorder="1" applyAlignment="1" applyProtection="1">
      <alignment horizontal="left" wrapText="1"/>
      <protection locked="0"/>
    </xf>
    <xf numFmtId="0" fontId="7" fillId="0" borderId="7" xfId="0" applyFont="1" applyBorder="1" applyAlignment="1" applyProtection="1">
      <alignment horizontal="left" wrapText="1"/>
      <protection locked="0"/>
    </xf>
    <xf numFmtId="0" fontId="7" fillId="0" borderId="7" xfId="0" applyFont="1" applyFill="1" applyBorder="1" applyAlignment="1" applyProtection="1">
      <alignment horizontal="left" wrapText="1"/>
      <protection locked="0"/>
    </xf>
    <xf numFmtId="0" fontId="5" fillId="0" borderId="26" xfId="0" applyFont="1" applyBorder="1" applyAlignment="1" applyProtection="1">
      <alignment horizontal="center"/>
    </xf>
    <xf numFmtId="0" fontId="5" fillId="0" borderId="26" xfId="0" applyFont="1" applyBorder="1" applyAlignment="1">
      <alignment horizontal="center"/>
    </xf>
    <xf numFmtId="0" fontId="6" fillId="0" borderId="39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Border="1" applyProtection="1">
      <protection locked="0"/>
    </xf>
    <xf numFmtId="0" fontId="6" fillId="0" borderId="40" xfId="0" applyFont="1" applyFill="1" applyBorder="1" applyAlignment="1">
      <alignment vertical="top" wrapText="1"/>
    </xf>
    <xf numFmtId="3" fontId="6" fillId="0" borderId="6" xfId="0" applyNumberFormat="1" applyFont="1" applyFill="1" applyBorder="1" applyAlignment="1">
      <alignment horizontal="right" wrapText="1"/>
    </xf>
    <xf numFmtId="0" fontId="19" fillId="0" borderId="0" xfId="0" applyFont="1" applyAlignment="1">
      <alignment horizontal="right" vertical="center"/>
    </xf>
    <xf numFmtId="0" fontId="6" fillId="0" borderId="55" xfId="0" applyFont="1" applyBorder="1" applyAlignment="1" applyProtection="1">
      <alignment horizontal="center" vertical="center" wrapText="1"/>
      <protection locked="0"/>
    </xf>
    <xf numFmtId="4" fontId="6" fillId="4" borderId="56" xfId="0" applyNumberFormat="1" applyFont="1" applyFill="1" applyBorder="1" applyAlignment="1" applyProtection="1">
      <alignment horizontal="right" wrapText="1"/>
      <protection locked="0"/>
    </xf>
    <xf numFmtId="4" fontId="7" fillId="0" borderId="56" xfId="0" applyNumberFormat="1" applyFont="1" applyBorder="1" applyAlignment="1" applyProtection="1">
      <alignment horizontal="right" wrapText="1"/>
      <protection locked="0"/>
    </xf>
    <xf numFmtId="4" fontId="6" fillId="5" borderId="56" xfId="0" applyNumberFormat="1" applyFont="1" applyFill="1" applyBorder="1" applyAlignment="1" applyProtection="1">
      <alignment horizontal="right" wrapText="1"/>
    </xf>
    <xf numFmtId="4" fontId="6" fillId="4" borderId="56" xfId="0" applyNumberFormat="1" applyFont="1" applyFill="1" applyBorder="1" applyAlignment="1" applyProtection="1">
      <alignment horizontal="right" wrapText="1"/>
    </xf>
    <xf numFmtId="4" fontId="7" fillId="4" borderId="56" xfId="0" applyNumberFormat="1" applyFont="1" applyFill="1" applyBorder="1" applyAlignment="1" applyProtection="1">
      <alignment horizontal="right" wrapText="1"/>
    </xf>
    <xf numFmtId="4" fontId="7" fillId="3" borderId="56" xfId="0" applyNumberFormat="1" applyFont="1" applyFill="1" applyBorder="1" applyAlignment="1" applyProtection="1">
      <alignment horizontal="right" wrapText="1"/>
      <protection locked="0"/>
    </xf>
    <xf numFmtId="4" fontId="6" fillId="5" borderId="57" xfId="0" applyNumberFormat="1" applyFont="1" applyFill="1" applyBorder="1" applyAlignment="1" applyProtection="1">
      <alignment horizontal="right" wrapText="1"/>
    </xf>
    <xf numFmtId="4" fontId="6" fillId="0" borderId="24" xfId="0" applyNumberFormat="1" applyFont="1" applyFill="1" applyBorder="1" applyAlignment="1" applyProtection="1">
      <alignment horizontal="right" wrapText="1"/>
    </xf>
    <xf numFmtId="4" fontId="6" fillId="8" borderId="24" xfId="0" applyNumberFormat="1" applyFont="1" applyFill="1" applyBorder="1" applyAlignment="1" applyProtection="1">
      <alignment horizontal="right" wrapText="1"/>
    </xf>
    <xf numFmtId="0" fontId="6" fillId="0" borderId="54" xfId="0" applyFont="1" applyBorder="1" applyAlignment="1" applyProtection="1">
      <alignment horizontal="center" vertical="center" wrapText="1"/>
      <protection locked="0"/>
    </xf>
    <xf numFmtId="4" fontId="6" fillId="5" borderId="6" xfId="0" applyNumberFormat="1" applyFont="1" applyFill="1" applyBorder="1" applyAlignment="1" applyProtection="1">
      <alignment horizontal="right" wrapText="1"/>
    </xf>
    <xf numFmtId="4" fontId="6" fillId="4" borderId="6" xfId="0" applyNumberFormat="1" applyFont="1" applyFill="1" applyBorder="1" applyAlignment="1" applyProtection="1">
      <alignment horizontal="right" wrapText="1"/>
    </xf>
    <xf numFmtId="4" fontId="6" fillId="5" borderId="31" xfId="0" applyNumberFormat="1" applyFont="1" applyFill="1" applyBorder="1" applyAlignment="1" applyProtection="1">
      <alignment horizontal="right" wrapText="1"/>
    </xf>
    <xf numFmtId="4" fontId="6" fillId="0" borderId="34" xfId="0" applyNumberFormat="1" applyFont="1" applyFill="1" applyBorder="1" applyAlignment="1" applyProtection="1">
      <alignment horizontal="right" wrapText="1"/>
    </xf>
    <xf numFmtId="4" fontId="6" fillId="8" borderId="34" xfId="0" applyNumberFormat="1" applyFont="1" applyFill="1" applyBorder="1" applyAlignment="1" applyProtection="1">
      <alignment horizontal="right" wrapText="1"/>
    </xf>
    <xf numFmtId="0" fontId="6" fillId="4" borderId="58" xfId="0" applyFont="1" applyFill="1" applyBorder="1" applyAlignment="1">
      <alignment vertical="top" wrapText="1"/>
    </xf>
    <xf numFmtId="3" fontId="6" fillId="4" borderId="59" xfId="0" applyNumberFormat="1" applyFont="1" applyFill="1" applyBorder="1" applyAlignment="1">
      <alignment horizontal="right" wrapText="1"/>
    </xf>
    <xf numFmtId="4" fontId="6" fillId="4" borderId="59" xfId="0" applyNumberFormat="1" applyFont="1" applyFill="1" applyBorder="1" applyAlignment="1">
      <alignment horizontal="right" wrapText="1"/>
    </xf>
    <xf numFmtId="4" fontId="6" fillId="4" borderId="60" xfId="0" applyNumberFormat="1" applyFont="1" applyFill="1" applyBorder="1" applyAlignment="1">
      <alignment horizontal="right" wrapText="1"/>
    </xf>
    <xf numFmtId="4" fontId="6" fillId="4" borderId="56" xfId="0" applyNumberFormat="1" applyFont="1" applyFill="1" applyBorder="1" applyAlignment="1">
      <alignment horizontal="right" wrapText="1"/>
    </xf>
    <xf numFmtId="4" fontId="7" fillId="0" borderId="56" xfId="0" applyNumberFormat="1" applyFont="1" applyFill="1" applyBorder="1" applyAlignment="1">
      <alignment horizontal="right" wrapText="1"/>
    </xf>
    <xf numFmtId="4" fontId="6" fillId="5" borderId="56" xfId="0" applyNumberFormat="1" applyFont="1" applyFill="1" applyBorder="1" applyAlignment="1">
      <alignment horizontal="right" wrapText="1"/>
    </xf>
    <xf numFmtId="4" fontId="6" fillId="0" borderId="56" xfId="0" applyNumberFormat="1" applyFont="1" applyFill="1" applyBorder="1" applyAlignment="1">
      <alignment horizontal="right" wrapText="1"/>
    </xf>
    <xf numFmtId="4" fontId="6" fillId="8" borderId="24" xfId="0" applyNumberFormat="1" applyFont="1" applyFill="1" applyBorder="1" applyAlignment="1">
      <alignment horizontal="right"/>
    </xf>
    <xf numFmtId="4" fontId="6" fillId="0" borderId="6" xfId="0" applyNumberFormat="1" applyFont="1" applyFill="1" applyBorder="1" applyAlignment="1">
      <alignment horizontal="right" wrapText="1"/>
    </xf>
    <xf numFmtId="4" fontId="6" fillId="4" borderId="64" xfId="0" applyNumberFormat="1" applyFont="1" applyFill="1" applyBorder="1" applyAlignment="1">
      <alignment horizontal="right" wrapText="1"/>
    </xf>
    <xf numFmtId="4" fontId="6" fillId="8" borderId="34" xfId="0" applyNumberFormat="1" applyFont="1" applyFill="1" applyBorder="1" applyAlignment="1">
      <alignment horizontal="right"/>
    </xf>
    <xf numFmtId="0" fontId="7" fillId="11" borderId="41" xfId="0" applyFont="1" applyFill="1" applyBorder="1" applyAlignment="1" applyProtection="1">
      <alignment vertical="top" wrapText="1"/>
    </xf>
    <xf numFmtId="4" fontId="6" fillId="11" borderId="34" xfId="0" applyNumberFormat="1" applyFont="1" applyFill="1" applyBorder="1" applyAlignment="1" applyProtection="1">
      <alignment vertical="top" wrapText="1"/>
    </xf>
    <xf numFmtId="0" fontId="7" fillId="11" borderId="26" xfId="0" applyFont="1" applyFill="1" applyBorder="1" applyAlignment="1" applyProtection="1">
      <alignment vertical="top" wrapText="1"/>
    </xf>
    <xf numFmtId="4" fontId="6" fillId="11" borderId="35" xfId="0" applyNumberFormat="1" applyFont="1" applyFill="1" applyBorder="1" applyAlignment="1" applyProtection="1">
      <alignment vertical="top" wrapText="1"/>
    </xf>
    <xf numFmtId="0" fontId="7" fillId="0" borderId="0" xfId="0" applyFont="1" applyFill="1" applyBorder="1" applyAlignment="1" applyProtection="1">
      <alignment vertical="top" wrapText="1"/>
    </xf>
    <xf numFmtId="0" fontId="7" fillId="5" borderId="41" xfId="0" applyFont="1" applyFill="1" applyBorder="1" applyAlignment="1" applyProtection="1">
      <alignment vertical="top" wrapText="1"/>
    </xf>
    <xf numFmtId="4" fontId="6" fillId="5" borderId="35" xfId="0" applyNumberFormat="1" applyFont="1" applyFill="1" applyBorder="1" applyAlignment="1" applyProtection="1">
      <alignment horizontal="right" wrapText="1"/>
    </xf>
    <xf numFmtId="0" fontId="7" fillId="3" borderId="36" xfId="0" applyNumberFormat="1" applyFont="1" applyFill="1" applyBorder="1" applyAlignment="1">
      <alignment vertical="top" wrapText="1"/>
    </xf>
    <xf numFmtId="0" fontId="5" fillId="0" borderId="23" xfId="0" applyFont="1" applyBorder="1" applyAlignment="1" applyProtection="1">
      <alignment horizontal="center"/>
      <protection locked="0"/>
    </xf>
    <xf numFmtId="0" fontId="5" fillId="0" borderId="30" xfId="0" applyFont="1" applyBorder="1" applyAlignment="1" applyProtection="1">
      <alignment horizontal="center"/>
      <protection locked="0"/>
    </xf>
    <xf numFmtId="0" fontId="0" fillId="0" borderId="24" xfId="0" applyBorder="1" applyAlignment="1">
      <alignment horizontal="center"/>
    </xf>
    <xf numFmtId="0" fontId="18" fillId="0" borderId="0" xfId="0" applyFont="1" applyBorder="1" applyAlignment="1" applyProtection="1">
      <alignment horizontal="left" vertical="center" wrapText="1"/>
      <protection locked="0"/>
    </xf>
    <xf numFmtId="0" fontId="5" fillId="0" borderId="24" xfId="0" applyFont="1" applyBorder="1" applyAlignment="1" applyProtection="1">
      <alignment horizontal="center"/>
      <protection locked="0"/>
    </xf>
    <xf numFmtId="0" fontId="5" fillId="0" borderId="61" xfId="0" applyFont="1" applyBorder="1" applyAlignment="1">
      <alignment horizontal="center"/>
    </xf>
    <xf numFmtId="0" fontId="5" fillId="0" borderId="62" xfId="0" applyFont="1" applyBorder="1" applyAlignment="1">
      <alignment horizontal="center"/>
    </xf>
    <xf numFmtId="0" fontId="0" fillId="0" borderId="63" xfId="0" applyBorder="1" applyAlignment="1"/>
    <xf numFmtId="4" fontId="6" fillId="0" borderId="0" xfId="0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 applyProtection="1">
      <alignment wrapText="1"/>
      <protection hidden="1"/>
    </xf>
    <xf numFmtId="0" fontId="7" fillId="0" borderId="1" xfId="0" applyFont="1" applyFill="1" applyBorder="1" applyAlignment="1" applyProtection="1">
      <alignment wrapText="1"/>
      <protection hidden="1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0" xfId="0" applyFont="1" applyFill="1" applyBorder="1" applyAlignment="1"/>
    <xf numFmtId="0" fontId="7" fillId="0" borderId="18" xfId="0" applyFont="1" applyFill="1" applyBorder="1" applyAlignment="1" applyProtection="1">
      <protection hidden="1"/>
    </xf>
    <xf numFmtId="0" fontId="8" fillId="0" borderId="5" xfId="0" applyFont="1" applyBorder="1" applyAlignment="1" applyProtection="1">
      <protection hidden="1"/>
    </xf>
    <xf numFmtId="0" fontId="7" fillId="9" borderId="2" xfId="0" applyFont="1" applyFill="1" applyBorder="1" applyAlignment="1" applyProtection="1">
      <alignment wrapText="1"/>
      <protection hidden="1"/>
    </xf>
    <xf numFmtId="0" fontId="7" fillId="9" borderId="1" xfId="0" applyFont="1" applyFill="1" applyBorder="1" applyAlignment="1" applyProtection="1">
      <alignment wrapText="1"/>
      <protection hidden="1"/>
    </xf>
    <xf numFmtId="0" fontId="7" fillId="0" borderId="2" xfId="0" applyFont="1" applyFill="1" applyBorder="1" applyAlignment="1" applyProtection="1">
      <protection hidden="1"/>
    </xf>
    <xf numFmtId="0" fontId="7" fillId="0" borderId="1" xfId="0" applyFont="1" applyFill="1" applyBorder="1" applyAlignment="1" applyProtection="1">
      <protection hidden="1"/>
    </xf>
    <xf numFmtId="0" fontId="7" fillId="0" borderId="16" xfId="0" applyFont="1" applyFill="1" applyBorder="1" applyAlignment="1" applyProtection="1">
      <alignment horizontal="left"/>
      <protection hidden="1"/>
    </xf>
    <xf numFmtId="0" fontId="7" fillId="0" borderId="25" xfId="0" applyFont="1" applyFill="1" applyBorder="1" applyAlignment="1" applyProtection="1">
      <alignment horizontal="left"/>
      <protection hidden="1"/>
    </xf>
    <xf numFmtId="0" fontId="7" fillId="0" borderId="9" xfId="0" applyFont="1" applyFill="1" applyBorder="1" applyAlignment="1" applyProtection="1">
      <alignment horizontal="left"/>
      <protection hidden="1"/>
    </xf>
    <xf numFmtId="0" fontId="0" fillId="0" borderId="9" xfId="0" applyBorder="1" applyAlignment="1" applyProtection="1">
      <protection hidden="1"/>
    </xf>
    <xf numFmtId="0" fontId="0" fillId="0" borderId="17" xfId="0" applyBorder="1" applyAlignment="1" applyProtection="1">
      <protection hidden="1"/>
    </xf>
    <xf numFmtId="4" fontId="6" fillId="0" borderId="42" xfId="0" applyNumberFormat="1" applyFont="1" applyFill="1" applyBorder="1" applyAlignment="1" applyProtection="1">
      <alignment horizontal="center"/>
      <protection hidden="1"/>
    </xf>
    <xf numFmtId="0" fontId="17" fillId="0" borderId="9" xfId="0" applyFont="1" applyFill="1" applyBorder="1" applyAlignment="1" applyProtection="1">
      <alignment horizontal="center"/>
      <protection hidden="1"/>
    </xf>
    <xf numFmtId="0" fontId="17" fillId="0" borderId="17" xfId="0" applyFont="1" applyFill="1" applyBorder="1" applyAlignment="1" applyProtection="1">
      <alignment horizontal="center"/>
      <protection hidden="1"/>
    </xf>
    <xf numFmtId="4" fontId="6" fillId="10" borderId="19" xfId="0" applyNumberFormat="1" applyFont="1" applyFill="1" applyBorder="1" applyAlignment="1" applyProtection="1">
      <alignment horizontal="center"/>
      <protection hidden="1"/>
    </xf>
    <xf numFmtId="4" fontId="6" fillId="10" borderId="4" xfId="0" applyNumberFormat="1" applyFont="1" applyFill="1" applyBorder="1" applyAlignment="1" applyProtection="1">
      <alignment horizontal="center"/>
      <protection hidden="1"/>
    </xf>
    <xf numFmtId="4" fontId="6" fillId="10" borderId="20" xfId="0" applyNumberFormat="1" applyFont="1" applyFill="1" applyBorder="1" applyAlignment="1" applyProtection="1">
      <alignment horizontal="center"/>
      <protection hidden="1"/>
    </xf>
    <xf numFmtId="4" fontId="6" fillId="0" borderId="1" xfId="0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 applyProtection="1">
      <alignment horizontal="center"/>
      <protection hidden="1"/>
    </xf>
    <xf numFmtId="0" fontId="10" fillId="0" borderId="3" xfId="0" applyFont="1" applyBorder="1" applyAlignment="1" applyProtection="1">
      <alignment horizontal="center"/>
      <protection hidden="1"/>
    </xf>
    <xf numFmtId="4" fontId="6" fillId="9" borderId="19" xfId="0" applyNumberFormat="1" applyFont="1" applyFill="1" applyBorder="1" applyAlignment="1" applyProtection="1">
      <alignment horizontal="center"/>
      <protection hidden="1"/>
    </xf>
    <xf numFmtId="4" fontId="6" fillId="9" borderId="4" xfId="0" applyNumberFormat="1" applyFont="1" applyFill="1" applyBorder="1" applyAlignment="1" applyProtection="1">
      <alignment horizontal="center"/>
      <protection hidden="1"/>
    </xf>
    <xf numFmtId="4" fontId="6" fillId="9" borderId="20" xfId="0" applyNumberFormat="1" applyFont="1" applyFill="1" applyBorder="1" applyAlignment="1" applyProtection="1">
      <alignment horizontal="center"/>
      <protection hidden="1"/>
    </xf>
  </cellXfs>
  <cellStyles count="3">
    <cellStyle name="Bad" xfId="1" builtinId="27"/>
    <cellStyle name="Neutral" xfId="2" builtinId="28"/>
    <cellStyle name="Normal" xfId="0" builtinId="0"/>
  </cellStyles>
  <dxfs count="0"/>
  <tableStyles count="0" defaultTableStyle="TableStyleMedium9" defaultPivotStyle="PivotStyleLight16"/>
  <colors>
    <mruColors>
      <color rgb="FF00FF00"/>
      <color rgb="FF5CB9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topLeftCell="A4" zoomScaleNormal="100" workbookViewId="0">
      <selection activeCell="B10" sqref="B10"/>
    </sheetView>
  </sheetViews>
  <sheetFormatPr defaultRowHeight="11.25" x14ac:dyDescent="0.15"/>
  <cols>
    <col min="1" max="1" width="58.875" style="71" customWidth="1"/>
    <col min="2" max="2" width="11.25" style="71" customWidth="1"/>
    <col min="3" max="3" width="10" style="71" customWidth="1"/>
    <col min="4" max="4" width="12" style="71" bestFit="1" customWidth="1"/>
    <col min="5" max="5" width="14.625" style="71" customWidth="1"/>
    <col min="6" max="6" width="11.125" style="71" customWidth="1"/>
    <col min="7" max="7" width="33.5" style="71" customWidth="1"/>
    <col min="8" max="16384" width="9" style="71"/>
  </cols>
  <sheetData>
    <row r="1" spans="1:7" ht="15.75" thickBot="1" x14ac:dyDescent="0.2">
      <c r="D1" s="142"/>
      <c r="E1" s="142"/>
    </row>
    <row r="2" spans="1:7" s="105" customFormat="1" ht="15.75" thickBot="1" x14ac:dyDescent="0.3">
      <c r="A2" s="135" t="s">
        <v>11</v>
      </c>
      <c r="B2" s="179" t="s">
        <v>71</v>
      </c>
      <c r="C2" s="180"/>
      <c r="D2" s="180"/>
      <c r="E2" s="180"/>
      <c r="F2" s="181"/>
    </row>
    <row r="3" spans="1:7" s="109" customFormat="1" ht="38.25" x14ac:dyDescent="0.15">
      <c r="A3" s="137"/>
      <c r="B3" s="106" t="s">
        <v>14</v>
      </c>
      <c r="C3" s="107" t="s">
        <v>72</v>
      </c>
      <c r="D3" s="107" t="s">
        <v>17</v>
      </c>
      <c r="E3" s="153" t="s">
        <v>18</v>
      </c>
      <c r="F3" s="143" t="s">
        <v>84</v>
      </c>
    </row>
    <row r="4" spans="1:7" ht="12.75" x14ac:dyDescent="0.2">
      <c r="A4" s="123" t="s">
        <v>43</v>
      </c>
      <c r="B4" s="110"/>
      <c r="C4" s="111"/>
      <c r="D4" s="111"/>
      <c r="E4" s="111"/>
      <c r="F4" s="144"/>
    </row>
    <row r="5" spans="1:7" ht="12.75" x14ac:dyDescent="0.2">
      <c r="A5" s="124" t="s">
        <v>88</v>
      </c>
      <c r="B5" s="132"/>
      <c r="C5" s="113"/>
      <c r="D5" s="113"/>
      <c r="E5" s="117">
        <f t="shared" ref="E5:E11" si="0">C5*D5</f>
        <v>0</v>
      </c>
      <c r="F5" s="145"/>
    </row>
    <row r="6" spans="1:7" ht="12.75" x14ac:dyDescent="0.2">
      <c r="A6" s="124" t="s">
        <v>89</v>
      </c>
      <c r="B6" s="132"/>
      <c r="C6" s="113"/>
      <c r="D6" s="113"/>
      <c r="E6" s="117">
        <f t="shared" si="0"/>
        <v>0</v>
      </c>
      <c r="F6" s="145"/>
    </row>
    <row r="7" spans="1:7" ht="38.25" x14ac:dyDescent="0.2">
      <c r="A7" s="124" t="s">
        <v>115</v>
      </c>
      <c r="B7" s="132"/>
      <c r="C7" s="113"/>
      <c r="D7" s="113"/>
      <c r="E7" s="117">
        <f t="shared" si="0"/>
        <v>0</v>
      </c>
      <c r="F7" s="145"/>
    </row>
    <row r="8" spans="1:7" ht="25.5" x14ac:dyDescent="0.2">
      <c r="A8" s="124" t="s">
        <v>90</v>
      </c>
      <c r="B8" s="132"/>
      <c r="C8" s="113"/>
      <c r="D8" s="113"/>
      <c r="E8" s="117">
        <f t="shared" si="0"/>
        <v>0</v>
      </c>
      <c r="F8" s="145"/>
    </row>
    <row r="9" spans="1:7" ht="25.5" x14ac:dyDescent="0.2">
      <c r="A9" s="124" t="s">
        <v>91</v>
      </c>
      <c r="B9" s="132"/>
      <c r="C9" s="113"/>
      <c r="D9" s="113"/>
      <c r="E9" s="117">
        <f t="shared" si="0"/>
        <v>0</v>
      </c>
      <c r="F9" s="145"/>
    </row>
    <row r="10" spans="1:7" ht="12.75" x14ac:dyDescent="0.2">
      <c r="A10" s="124" t="s">
        <v>92</v>
      </c>
      <c r="B10" s="132"/>
      <c r="C10" s="113"/>
      <c r="D10" s="113"/>
      <c r="E10" s="117">
        <f t="shared" si="0"/>
        <v>0</v>
      </c>
      <c r="F10" s="145"/>
    </row>
    <row r="11" spans="1:7" ht="12.75" x14ac:dyDescent="0.2">
      <c r="A11" s="124" t="s">
        <v>93</v>
      </c>
      <c r="B11" s="132"/>
      <c r="C11" s="113"/>
      <c r="D11" s="113"/>
      <c r="E11" s="117">
        <f t="shared" si="0"/>
        <v>0</v>
      </c>
      <c r="F11" s="145"/>
    </row>
    <row r="12" spans="1:7" ht="25.5" x14ac:dyDescent="0.2">
      <c r="A12" s="124" t="s">
        <v>94</v>
      </c>
      <c r="B12" s="133"/>
      <c r="C12" s="116"/>
      <c r="D12" s="113"/>
      <c r="E12" s="117">
        <f>C12*D12</f>
        <v>0</v>
      </c>
      <c r="F12" s="145"/>
      <c r="G12" s="128"/>
    </row>
    <row r="13" spans="1:7" ht="12.75" x14ac:dyDescent="0.2">
      <c r="A13" s="77" t="s">
        <v>44</v>
      </c>
      <c r="B13" s="78"/>
      <c r="C13" s="79"/>
      <c r="D13" s="80"/>
      <c r="E13" s="154">
        <f>SUM(E5:E12)</f>
        <v>0</v>
      </c>
      <c r="F13" s="146">
        <f>SUM(F5:F12)</f>
        <v>0</v>
      </c>
    </row>
    <row r="14" spans="1:7" ht="12.75" x14ac:dyDescent="0.2">
      <c r="A14" s="82" t="s">
        <v>45</v>
      </c>
      <c r="B14" s="83"/>
      <c r="C14" s="84"/>
      <c r="D14" s="85"/>
      <c r="E14" s="155"/>
      <c r="F14" s="147"/>
    </row>
    <row r="15" spans="1:7" ht="38.25" x14ac:dyDescent="0.2">
      <c r="A15" s="125" t="s">
        <v>95</v>
      </c>
      <c r="B15" s="134"/>
      <c r="C15" s="115"/>
      <c r="D15" s="113"/>
      <c r="E15" s="117">
        <f>C15*D15</f>
        <v>0</v>
      </c>
      <c r="F15" s="145"/>
    </row>
    <row r="16" spans="1:7" ht="12.75" x14ac:dyDescent="0.2">
      <c r="A16" s="77" t="s">
        <v>46</v>
      </c>
      <c r="B16" s="78"/>
      <c r="C16" s="79"/>
      <c r="D16" s="80"/>
      <c r="E16" s="154">
        <f>SUM(E15)</f>
        <v>0</v>
      </c>
      <c r="F16" s="146">
        <f>SUM(F15)</f>
        <v>0</v>
      </c>
    </row>
    <row r="17" spans="1:6" ht="12.75" x14ac:dyDescent="0.2">
      <c r="A17" s="82" t="s">
        <v>47</v>
      </c>
      <c r="B17" s="83"/>
      <c r="C17" s="84"/>
      <c r="D17" s="85"/>
      <c r="E17" s="155"/>
      <c r="F17" s="147"/>
    </row>
    <row r="18" spans="1:6" ht="25.5" x14ac:dyDescent="0.2">
      <c r="A18" s="126" t="s">
        <v>96</v>
      </c>
      <c r="B18" s="133"/>
      <c r="C18" s="116"/>
      <c r="D18" s="117"/>
      <c r="E18" s="117">
        <f t="shared" ref="E18:E22" si="1">C18*D18</f>
        <v>0</v>
      </c>
      <c r="F18" s="145"/>
    </row>
    <row r="19" spans="1:6" ht="12.75" x14ac:dyDescent="0.2">
      <c r="A19" s="126" t="s">
        <v>97</v>
      </c>
      <c r="B19" s="133"/>
      <c r="C19" s="116"/>
      <c r="D19" s="117"/>
      <c r="E19" s="117">
        <f t="shared" si="1"/>
        <v>0</v>
      </c>
      <c r="F19" s="145"/>
    </row>
    <row r="20" spans="1:6" ht="12.75" x14ac:dyDescent="0.2">
      <c r="A20" s="126" t="s">
        <v>98</v>
      </c>
      <c r="B20" s="133"/>
      <c r="C20" s="116"/>
      <c r="D20" s="117"/>
      <c r="E20" s="117">
        <f t="shared" si="1"/>
        <v>0</v>
      </c>
      <c r="F20" s="145"/>
    </row>
    <row r="21" spans="1:6" ht="25.5" x14ac:dyDescent="0.2">
      <c r="A21" s="126" t="s">
        <v>99</v>
      </c>
      <c r="B21" s="133"/>
      <c r="C21" s="116"/>
      <c r="D21" s="117"/>
      <c r="E21" s="117"/>
      <c r="F21" s="145"/>
    </row>
    <row r="22" spans="1:6" ht="12.75" x14ac:dyDescent="0.2">
      <c r="A22" s="126" t="s">
        <v>103</v>
      </c>
      <c r="B22" s="133"/>
      <c r="C22" s="116"/>
      <c r="D22" s="117"/>
      <c r="E22" s="117">
        <f t="shared" si="1"/>
        <v>0</v>
      </c>
      <c r="F22" s="145"/>
    </row>
    <row r="23" spans="1:6" ht="12.75" x14ac:dyDescent="0.2">
      <c r="A23" s="77" t="s">
        <v>49</v>
      </c>
      <c r="B23" s="78"/>
      <c r="C23" s="79"/>
      <c r="D23" s="80"/>
      <c r="E23" s="154">
        <f>SUM(E18:E22)</f>
        <v>0</v>
      </c>
      <c r="F23" s="146">
        <f>SUM(F18:F22)</f>
        <v>0</v>
      </c>
    </row>
    <row r="24" spans="1:6" ht="12.75" x14ac:dyDescent="0.2">
      <c r="A24" s="87" t="s">
        <v>48</v>
      </c>
      <c r="B24" s="88"/>
      <c r="C24" s="84"/>
      <c r="D24" s="85"/>
      <c r="E24" s="85"/>
      <c r="F24" s="148"/>
    </row>
    <row r="25" spans="1:6" ht="38.25" x14ac:dyDescent="0.2">
      <c r="A25" s="126" t="s">
        <v>100</v>
      </c>
      <c r="B25" s="133"/>
      <c r="C25" s="116"/>
      <c r="D25" s="117"/>
      <c r="E25" s="117">
        <f t="shared" ref="E25" si="2">C25*D25</f>
        <v>0</v>
      </c>
      <c r="F25" s="145"/>
    </row>
    <row r="26" spans="1:6" ht="12.75" x14ac:dyDescent="0.2">
      <c r="A26" s="77" t="s">
        <v>50</v>
      </c>
      <c r="B26" s="78"/>
      <c r="C26" s="79"/>
      <c r="D26" s="80"/>
      <c r="E26" s="154">
        <f>SUM(E25)</f>
        <v>0</v>
      </c>
      <c r="F26" s="146">
        <f>SUM(F25)</f>
        <v>0</v>
      </c>
    </row>
    <row r="27" spans="1:6" ht="12.75" x14ac:dyDescent="0.2">
      <c r="A27" s="87" t="s">
        <v>51</v>
      </c>
      <c r="B27" s="88"/>
      <c r="C27" s="84"/>
      <c r="D27" s="85"/>
      <c r="E27" s="85"/>
      <c r="F27" s="148"/>
    </row>
    <row r="28" spans="1:6" ht="12.75" x14ac:dyDescent="0.2">
      <c r="A28" s="126" t="s">
        <v>52</v>
      </c>
      <c r="B28" s="134"/>
      <c r="C28" s="115"/>
      <c r="D28" s="113"/>
      <c r="E28" s="117">
        <f t="shared" ref="E28:E32" si="3">C28*D28</f>
        <v>0</v>
      </c>
      <c r="F28" s="145"/>
    </row>
    <row r="29" spans="1:6" ht="51" x14ac:dyDescent="0.2">
      <c r="A29" s="126" t="s">
        <v>101</v>
      </c>
      <c r="B29" s="134"/>
      <c r="C29" s="115"/>
      <c r="D29" s="113"/>
      <c r="E29" s="117">
        <f t="shared" si="3"/>
        <v>0</v>
      </c>
      <c r="F29" s="145"/>
    </row>
    <row r="30" spans="1:6" ht="25.5" x14ac:dyDescent="0.2">
      <c r="A30" s="126" t="s">
        <v>53</v>
      </c>
      <c r="B30" s="134"/>
      <c r="C30" s="115"/>
      <c r="D30" s="113"/>
      <c r="E30" s="117">
        <f t="shared" si="3"/>
        <v>0</v>
      </c>
      <c r="F30" s="145"/>
    </row>
    <row r="31" spans="1:6" ht="12.75" x14ac:dyDescent="0.2">
      <c r="A31" s="126" t="s">
        <v>73</v>
      </c>
      <c r="B31" s="134"/>
      <c r="C31" s="115"/>
      <c r="D31" s="113"/>
      <c r="E31" s="117">
        <f t="shared" si="3"/>
        <v>0</v>
      </c>
      <c r="F31" s="145"/>
    </row>
    <row r="32" spans="1:6" ht="38.25" x14ac:dyDescent="0.2">
      <c r="A32" s="126" t="s">
        <v>102</v>
      </c>
      <c r="B32" s="134"/>
      <c r="C32" s="115"/>
      <c r="D32" s="113"/>
      <c r="E32" s="117">
        <f t="shared" si="3"/>
        <v>0</v>
      </c>
      <c r="F32" s="145"/>
    </row>
    <row r="33" spans="1:6" ht="12.75" x14ac:dyDescent="0.2">
      <c r="A33" s="77" t="s">
        <v>54</v>
      </c>
      <c r="B33" s="78"/>
      <c r="C33" s="79"/>
      <c r="D33" s="80"/>
      <c r="E33" s="154">
        <f>SUM(E28:E32)</f>
        <v>0</v>
      </c>
      <c r="F33" s="146">
        <f>SUM(F28:F32)</f>
        <v>0</v>
      </c>
    </row>
    <row r="34" spans="1:6" ht="12.75" x14ac:dyDescent="0.2">
      <c r="A34" s="87" t="s">
        <v>66</v>
      </c>
      <c r="B34" s="88"/>
      <c r="C34" s="84"/>
      <c r="D34" s="85"/>
      <c r="E34" s="155"/>
      <c r="F34" s="147"/>
    </row>
    <row r="35" spans="1:6" ht="12.75" x14ac:dyDescent="0.2">
      <c r="A35" s="127" t="s">
        <v>67</v>
      </c>
      <c r="B35" s="131"/>
      <c r="C35" s="118"/>
      <c r="D35" s="119"/>
      <c r="E35" s="119">
        <v>0</v>
      </c>
      <c r="F35" s="149"/>
    </row>
    <row r="36" spans="1:6" ht="13.5" thickBot="1" x14ac:dyDescent="0.25">
      <c r="A36" s="90" t="s">
        <v>12</v>
      </c>
      <c r="B36" s="91"/>
      <c r="C36" s="92"/>
      <c r="D36" s="93"/>
      <c r="E36" s="156">
        <f>SUM(E35)</f>
        <v>0</v>
      </c>
      <c r="F36" s="150"/>
    </row>
    <row r="37" spans="1:6" s="121" customFormat="1" ht="13.5" thickBot="1" x14ac:dyDescent="0.25">
      <c r="A37" s="95" t="s">
        <v>68</v>
      </c>
      <c r="B37" s="96"/>
      <c r="C37" s="97"/>
      <c r="D37" s="98"/>
      <c r="E37" s="157">
        <f>SUM(E13+E16+E23+E26+E33+E36)</f>
        <v>0</v>
      </c>
      <c r="F37" s="151"/>
    </row>
    <row r="38" spans="1:6" ht="13.5" thickBot="1" x14ac:dyDescent="0.25">
      <c r="A38" s="100" t="s">
        <v>69</v>
      </c>
      <c r="B38" s="101"/>
      <c r="C38" s="102"/>
      <c r="D38" s="103"/>
      <c r="E38" s="158">
        <f>E37</f>
        <v>0</v>
      </c>
      <c r="F38" s="152"/>
    </row>
    <row r="39" spans="1:6" s="121" customFormat="1" ht="13.5" thickBot="1" x14ac:dyDescent="0.2">
      <c r="A39" s="173" t="s">
        <v>55</v>
      </c>
      <c r="B39" s="171"/>
      <c r="C39" s="171"/>
      <c r="D39" s="171"/>
      <c r="E39" s="172"/>
      <c r="F39" s="174">
        <f>SUM(F13+F16+F23+F26+F33)</f>
        <v>0</v>
      </c>
    </row>
  </sheetData>
  <sheetProtection formatCells="0" formatColumns="0" formatRows="0" insertColumns="0" insertRows="0"/>
  <mergeCells count="1">
    <mergeCell ref="B2:F2"/>
  </mergeCells>
  <pageMargins left="0.51181102362204722" right="0.2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2"/>
  <sheetViews>
    <sheetView view="pageBreakPreview" zoomScale="90" zoomScaleNormal="100" zoomScaleSheetLayoutView="90" workbookViewId="0">
      <selection activeCell="A7" sqref="A7"/>
    </sheetView>
  </sheetViews>
  <sheetFormatPr defaultRowHeight="11.25" x14ac:dyDescent="0.15"/>
  <cols>
    <col min="1" max="1" width="58.875" style="71" customWidth="1"/>
    <col min="2" max="2" width="57.125" style="71" customWidth="1"/>
    <col min="3" max="3" width="40.75" style="71" customWidth="1"/>
    <col min="4" max="4" width="29.375" style="71" customWidth="1"/>
    <col min="5" max="5" width="10.625" style="71" customWidth="1"/>
    <col min="6" max="16384" width="9" style="71"/>
  </cols>
  <sheetData>
    <row r="1" spans="1:4" s="105" customFormat="1" ht="15.75" thickBot="1" x14ac:dyDescent="0.3">
      <c r="A1" s="135" t="s">
        <v>11</v>
      </c>
      <c r="B1" s="179" t="s">
        <v>75</v>
      </c>
      <c r="C1" s="180"/>
      <c r="D1" s="183"/>
    </row>
    <row r="2" spans="1:4" s="109" customFormat="1" ht="25.5" customHeight="1" x14ac:dyDescent="0.15">
      <c r="A2" s="122"/>
      <c r="B2" s="106" t="s">
        <v>79</v>
      </c>
      <c r="C2" s="108" t="s">
        <v>76</v>
      </c>
      <c r="D2" s="108" t="s">
        <v>78</v>
      </c>
    </row>
    <row r="3" spans="1:4" ht="12.75" x14ac:dyDescent="0.2">
      <c r="A3" s="123" t="s">
        <v>43</v>
      </c>
      <c r="B3" s="110"/>
      <c r="C3" s="112"/>
      <c r="D3" s="112"/>
    </row>
    <row r="4" spans="1:4" ht="12.75" x14ac:dyDescent="0.2">
      <c r="A4" s="124" t="s">
        <v>88</v>
      </c>
      <c r="B4" s="132"/>
      <c r="C4" s="114"/>
      <c r="D4" s="114"/>
    </row>
    <row r="5" spans="1:4" ht="12.75" x14ac:dyDescent="0.2">
      <c r="A5" s="124" t="s">
        <v>89</v>
      </c>
      <c r="B5" s="132"/>
      <c r="C5" s="114"/>
      <c r="D5" s="114"/>
    </row>
    <row r="6" spans="1:4" ht="38.25" x14ac:dyDescent="0.2">
      <c r="A6" s="124" t="s">
        <v>115</v>
      </c>
      <c r="B6" s="132"/>
      <c r="C6" s="114"/>
      <c r="D6" s="114"/>
    </row>
    <row r="7" spans="1:4" ht="25.5" x14ac:dyDescent="0.2">
      <c r="A7" s="124" t="s">
        <v>90</v>
      </c>
      <c r="B7" s="132"/>
      <c r="C7" s="114"/>
      <c r="D7" s="114"/>
    </row>
    <row r="8" spans="1:4" ht="43.5" customHeight="1" x14ac:dyDescent="0.2">
      <c r="A8" s="124" t="s">
        <v>91</v>
      </c>
      <c r="B8" s="132"/>
      <c r="C8" s="114"/>
      <c r="D8" s="114"/>
    </row>
    <row r="9" spans="1:4" ht="12.75" x14ac:dyDescent="0.2">
      <c r="A9" s="124" t="s">
        <v>92</v>
      </c>
      <c r="B9" s="132"/>
      <c r="C9" s="114"/>
      <c r="D9" s="114"/>
    </row>
    <row r="10" spans="1:4" ht="12.75" x14ac:dyDescent="0.2">
      <c r="A10" s="124" t="s">
        <v>93</v>
      </c>
      <c r="B10" s="132"/>
      <c r="C10" s="114"/>
      <c r="D10" s="114"/>
    </row>
    <row r="11" spans="1:4" ht="25.5" x14ac:dyDescent="0.2">
      <c r="A11" s="124" t="s">
        <v>94</v>
      </c>
      <c r="B11" s="132"/>
      <c r="C11" s="114"/>
      <c r="D11" s="114"/>
    </row>
    <row r="12" spans="1:4" ht="12.75" x14ac:dyDescent="0.2">
      <c r="A12" s="77" t="s">
        <v>44</v>
      </c>
      <c r="B12" s="78"/>
      <c r="C12" s="81"/>
      <c r="D12" s="81"/>
    </row>
    <row r="13" spans="1:4" ht="12.75" x14ac:dyDescent="0.2">
      <c r="A13" s="82" t="s">
        <v>45</v>
      </c>
      <c r="B13" s="83"/>
      <c r="C13" s="86"/>
      <c r="D13" s="86"/>
    </row>
    <row r="14" spans="1:4" ht="38.25" x14ac:dyDescent="0.2">
      <c r="A14" s="125" t="s">
        <v>95</v>
      </c>
      <c r="B14" s="134"/>
      <c r="C14" s="114"/>
      <c r="D14" s="114"/>
    </row>
    <row r="15" spans="1:4" ht="12.75" x14ac:dyDescent="0.2">
      <c r="A15" s="77" t="s">
        <v>46</v>
      </c>
      <c r="B15" s="78"/>
      <c r="C15" s="81"/>
      <c r="D15" s="81"/>
    </row>
    <row r="16" spans="1:4" ht="12.75" x14ac:dyDescent="0.2">
      <c r="A16" s="82" t="s">
        <v>47</v>
      </c>
      <c r="B16" s="83"/>
      <c r="C16" s="86"/>
      <c r="D16" s="86"/>
    </row>
    <row r="17" spans="1:4" ht="25.5" x14ac:dyDescent="0.2">
      <c r="A17" s="126" t="s">
        <v>96</v>
      </c>
      <c r="B17" s="133"/>
      <c r="C17" s="114"/>
      <c r="D17" s="114"/>
    </row>
    <row r="18" spans="1:4" ht="12.75" x14ac:dyDescent="0.2">
      <c r="A18" s="126" t="s">
        <v>97</v>
      </c>
      <c r="B18" s="133"/>
      <c r="C18" s="114"/>
      <c r="D18" s="114"/>
    </row>
    <row r="19" spans="1:4" ht="12.75" x14ac:dyDescent="0.2">
      <c r="A19" s="126" t="s">
        <v>98</v>
      </c>
      <c r="B19" s="133"/>
      <c r="C19" s="114"/>
      <c r="D19" s="114"/>
    </row>
    <row r="20" spans="1:4" ht="25.5" x14ac:dyDescent="0.2">
      <c r="A20" s="126" t="s">
        <v>99</v>
      </c>
      <c r="B20" s="133"/>
      <c r="C20" s="114"/>
      <c r="D20" s="114"/>
    </row>
    <row r="21" spans="1:4" ht="12.75" x14ac:dyDescent="0.2">
      <c r="A21" s="126" t="s">
        <v>103</v>
      </c>
      <c r="B21" s="133"/>
      <c r="C21" s="114"/>
      <c r="D21" s="114"/>
    </row>
    <row r="22" spans="1:4" ht="12.75" x14ac:dyDescent="0.2">
      <c r="A22" s="77" t="s">
        <v>49</v>
      </c>
      <c r="B22" s="78"/>
      <c r="C22" s="81"/>
      <c r="D22" s="81"/>
    </row>
    <row r="23" spans="1:4" ht="12.75" x14ac:dyDescent="0.2">
      <c r="A23" s="87" t="s">
        <v>48</v>
      </c>
      <c r="B23" s="88"/>
      <c r="C23" s="89"/>
      <c r="D23" s="89"/>
    </row>
    <row r="24" spans="1:4" ht="38.25" x14ac:dyDescent="0.2">
      <c r="A24" s="126" t="s">
        <v>100</v>
      </c>
      <c r="B24" s="133"/>
      <c r="C24" s="114"/>
      <c r="D24" s="114"/>
    </row>
    <row r="25" spans="1:4" ht="12.75" x14ac:dyDescent="0.2">
      <c r="A25" s="77" t="s">
        <v>50</v>
      </c>
      <c r="B25" s="78"/>
      <c r="C25" s="81"/>
      <c r="D25" s="81"/>
    </row>
    <row r="26" spans="1:4" ht="12.75" x14ac:dyDescent="0.2">
      <c r="A26" s="87" t="s">
        <v>51</v>
      </c>
      <c r="B26" s="88"/>
      <c r="C26" s="89"/>
      <c r="D26" s="89"/>
    </row>
    <row r="27" spans="1:4" ht="12.75" x14ac:dyDescent="0.2">
      <c r="A27" s="126" t="s">
        <v>52</v>
      </c>
      <c r="B27" s="134"/>
      <c r="C27" s="114"/>
      <c r="D27" s="114"/>
    </row>
    <row r="28" spans="1:4" ht="51" x14ac:dyDescent="0.2">
      <c r="A28" s="126" t="s">
        <v>101</v>
      </c>
      <c r="B28" s="134"/>
      <c r="C28" s="114"/>
      <c r="D28" s="114"/>
    </row>
    <row r="29" spans="1:4" ht="25.5" x14ac:dyDescent="0.2">
      <c r="A29" s="126" t="s">
        <v>53</v>
      </c>
      <c r="B29" s="134"/>
      <c r="C29" s="114"/>
      <c r="D29" s="114"/>
    </row>
    <row r="30" spans="1:4" ht="12.75" x14ac:dyDescent="0.2">
      <c r="A30" s="126" t="s">
        <v>73</v>
      </c>
      <c r="B30" s="134"/>
      <c r="C30" s="114"/>
      <c r="D30" s="114"/>
    </row>
    <row r="31" spans="1:4" ht="38.25" x14ac:dyDescent="0.2">
      <c r="A31" s="126" t="s">
        <v>102</v>
      </c>
      <c r="B31" s="134"/>
      <c r="C31" s="114"/>
      <c r="D31" s="114"/>
    </row>
    <row r="32" spans="1:4" ht="12.75" x14ac:dyDescent="0.2">
      <c r="A32" s="77" t="s">
        <v>54</v>
      </c>
      <c r="B32" s="78"/>
      <c r="C32" s="81"/>
      <c r="D32" s="81"/>
    </row>
    <row r="33" spans="1:4" ht="12.75" x14ac:dyDescent="0.2">
      <c r="A33" s="87" t="s">
        <v>66</v>
      </c>
      <c r="B33" s="88"/>
      <c r="C33" s="86"/>
      <c r="D33" s="86"/>
    </row>
    <row r="34" spans="1:4" ht="12.75" x14ac:dyDescent="0.2">
      <c r="A34" s="127" t="s">
        <v>67</v>
      </c>
      <c r="B34" s="131"/>
      <c r="C34" s="120"/>
      <c r="D34" s="120"/>
    </row>
    <row r="35" spans="1:4" ht="13.5" thickBot="1" x14ac:dyDescent="0.25">
      <c r="A35" s="90" t="s">
        <v>12</v>
      </c>
      <c r="B35" s="91"/>
      <c r="C35" s="94"/>
      <c r="D35" s="94"/>
    </row>
    <row r="36" spans="1:4" s="121" customFormat="1" ht="13.5" thickBot="1" x14ac:dyDescent="0.25">
      <c r="A36" s="95" t="s">
        <v>68</v>
      </c>
      <c r="B36" s="96"/>
      <c r="C36" s="99"/>
      <c r="D36" s="99"/>
    </row>
    <row r="37" spans="1:4" ht="13.5" thickBot="1" x14ac:dyDescent="0.25">
      <c r="A37" s="100" t="s">
        <v>69</v>
      </c>
      <c r="B37" s="101"/>
      <c r="C37" s="104"/>
      <c r="D37" s="104"/>
    </row>
    <row r="38" spans="1:4" ht="13.5" thickBot="1" x14ac:dyDescent="0.25">
      <c r="A38" s="173" t="s">
        <v>55</v>
      </c>
      <c r="B38" s="176"/>
      <c r="C38" s="177"/>
      <c r="D38" s="177"/>
    </row>
    <row r="39" spans="1:4" ht="12.75" x14ac:dyDescent="0.15">
      <c r="A39" s="175"/>
    </row>
    <row r="40" spans="1:4" s="138" customFormat="1" ht="27" customHeight="1" x14ac:dyDescent="0.15">
      <c r="A40" s="182" t="s">
        <v>81</v>
      </c>
      <c r="B40" s="182"/>
    </row>
    <row r="41" spans="1:4" s="138" customFormat="1" ht="33" customHeight="1" x14ac:dyDescent="0.15">
      <c r="A41" s="182" t="s">
        <v>82</v>
      </c>
      <c r="B41" s="182"/>
    </row>
    <row r="42" spans="1:4" s="139" customFormat="1" ht="28.5" customHeight="1" x14ac:dyDescent="0.15">
      <c r="A42" s="182" t="s">
        <v>80</v>
      </c>
      <c r="B42" s="182"/>
    </row>
  </sheetData>
  <mergeCells count="4">
    <mergeCell ref="A40:B40"/>
    <mergeCell ref="A42:B42"/>
    <mergeCell ref="B1:D1"/>
    <mergeCell ref="A41:B41"/>
  </mergeCells>
  <pageMargins left="0.23622047244094491" right="0.23622047244094491" top="0.74803149606299213" bottom="0.74803149606299213" header="0.31496062992125984" footer="0.31496062992125984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view="pageBreakPreview" zoomScaleNormal="100" zoomScaleSheetLayoutView="100" workbookViewId="0">
      <selection activeCell="C34" sqref="C34"/>
    </sheetView>
  </sheetViews>
  <sheetFormatPr defaultRowHeight="11.25" x14ac:dyDescent="0.15"/>
  <cols>
    <col min="1" max="1" width="41.375" customWidth="1"/>
    <col min="2" max="2" width="18.375" customWidth="1"/>
    <col min="3" max="3" width="17.5" customWidth="1"/>
    <col min="4" max="4" width="16.875" customWidth="1"/>
    <col min="5" max="5" width="18.125" customWidth="1"/>
  </cols>
  <sheetData>
    <row r="1" spans="1:6" ht="15.75" thickBot="1" x14ac:dyDescent="0.3">
      <c r="A1" s="136" t="s">
        <v>74</v>
      </c>
      <c r="B1" s="184" t="s">
        <v>71</v>
      </c>
      <c r="C1" s="185"/>
      <c r="D1" s="185"/>
      <c r="E1" s="185"/>
      <c r="F1" s="186"/>
    </row>
    <row r="2" spans="1:6" ht="26.25" thickBot="1" x14ac:dyDescent="0.2">
      <c r="A2" s="10"/>
      <c r="B2" s="106" t="s">
        <v>14</v>
      </c>
      <c r="C2" s="107" t="s">
        <v>72</v>
      </c>
      <c r="D2" s="107" t="s">
        <v>17</v>
      </c>
      <c r="E2" s="153" t="s">
        <v>18</v>
      </c>
      <c r="F2" s="143" t="s">
        <v>87</v>
      </c>
    </row>
    <row r="3" spans="1:6" ht="12.75" x14ac:dyDescent="0.2">
      <c r="A3" s="7" t="s">
        <v>57</v>
      </c>
      <c r="B3" s="4"/>
      <c r="C3" s="22"/>
      <c r="D3" s="17"/>
      <c r="E3" s="17"/>
      <c r="F3" s="163"/>
    </row>
    <row r="4" spans="1:6" ht="12.75" x14ac:dyDescent="0.2">
      <c r="A4" s="8" t="s">
        <v>58</v>
      </c>
      <c r="B4" s="129"/>
      <c r="C4" s="20"/>
      <c r="D4" s="15"/>
      <c r="E4" s="15">
        <f t="shared" ref="E4:E9" si="0">C4*D4</f>
        <v>0</v>
      </c>
      <c r="F4" s="164"/>
    </row>
    <row r="5" spans="1:6" ht="12.75" x14ac:dyDescent="0.2">
      <c r="A5" s="8" t="s">
        <v>59</v>
      </c>
      <c r="B5" s="129"/>
      <c r="C5" s="20"/>
      <c r="D5" s="15"/>
      <c r="E5" s="15">
        <f t="shared" si="0"/>
        <v>0</v>
      </c>
      <c r="F5" s="164"/>
    </row>
    <row r="6" spans="1:6" ht="25.5" x14ac:dyDescent="0.2">
      <c r="A6" s="8" t="s">
        <v>105</v>
      </c>
      <c r="B6" s="129"/>
      <c r="C6" s="20"/>
      <c r="D6" s="15"/>
      <c r="E6" s="15">
        <f t="shared" si="0"/>
        <v>0</v>
      </c>
      <c r="F6" s="164"/>
    </row>
    <row r="7" spans="1:6" ht="25.5" x14ac:dyDescent="0.2">
      <c r="A7" s="8" t="s">
        <v>106</v>
      </c>
      <c r="B7" s="129"/>
      <c r="C7" s="20"/>
      <c r="D7" s="15"/>
      <c r="E7" s="15">
        <f>C7*D7</f>
        <v>0</v>
      </c>
      <c r="F7" s="164"/>
    </row>
    <row r="8" spans="1:6" ht="12.75" x14ac:dyDescent="0.2">
      <c r="A8" s="8" t="s">
        <v>107</v>
      </c>
      <c r="B8" s="129"/>
      <c r="C8" s="20"/>
      <c r="D8" s="15"/>
      <c r="E8" s="15">
        <f t="shared" ref="E8" si="1">C8*D8</f>
        <v>0</v>
      </c>
      <c r="F8" s="164"/>
    </row>
    <row r="9" spans="1:6" ht="25.5" x14ac:dyDescent="0.2">
      <c r="A9" s="8" t="s">
        <v>108</v>
      </c>
      <c r="B9" s="129"/>
      <c r="C9" s="20"/>
      <c r="D9" s="15"/>
      <c r="E9" s="15">
        <f t="shared" si="0"/>
        <v>0</v>
      </c>
      <c r="F9" s="164"/>
    </row>
    <row r="10" spans="1:6" ht="12.75" x14ac:dyDescent="0.2">
      <c r="A10" s="8" t="s">
        <v>109</v>
      </c>
      <c r="B10" s="5"/>
      <c r="C10" s="20"/>
      <c r="D10" s="15"/>
      <c r="E10" s="15">
        <f t="shared" ref="E10:E11" si="2">C10*D10</f>
        <v>0</v>
      </c>
      <c r="F10" s="164"/>
    </row>
    <row r="11" spans="1:6" ht="25.5" x14ac:dyDescent="0.2">
      <c r="A11" s="8" t="s">
        <v>110</v>
      </c>
      <c r="B11" s="5"/>
      <c r="C11" s="20"/>
      <c r="D11" s="15"/>
      <c r="E11" s="15">
        <f t="shared" si="2"/>
        <v>0</v>
      </c>
      <c r="F11" s="164"/>
    </row>
    <row r="12" spans="1:6" ht="12.75" x14ac:dyDescent="0.2">
      <c r="A12" s="6" t="s">
        <v>44</v>
      </c>
      <c r="B12" s="3"/>
      <c r="C12" s="21"/>
      <c r="D12" s="16"/>
      <c r="E12" s="16">
        <f>SUM(E4:E11)</f>
        <v>0</v>
      </c>
      <c r="F12" s="165">
        <f>SUM(F4:F11)</f>
        <v>0</v>
      </c>
    </row>
    <row r="13" spans="1:6" ht="25.5" x14ac:dyDescent="0.2">
      <c r="A13" s="7" t="s">
        <v>60</v>
      </c>
      <c r="B13" s="4"/>
      <c r="C13" s="22"/>
      <c r="D13" s="17"/>
      <c r="E13" s="17"/>
      <c r="F13" s="163"/>
    </row>
    <row r="14" spans="1:6" ht="25.5" x14ac:dyDescent="0.2">
      <c r="A14" s="8" t="s">
        <v>62</v>
      </c>
      <c r="B14" s="129"/>
      <c r="C14" s="20"/>
      <c r="D14" s="15"/>
      <c r="E14" s="15">
        <f>C14*D14</f>
        <v>0</v>
      </c>
      <c r="F14" s="164"/>
    </row>
    <row r="15" spans="1:6" ht="25.5" x14ac:dyDescent="0.2">
      <c r="A15" s="8" t="s">
        <v>111</v>
      </c>
      <c r="B15" s="5"/>
      <c r="C15" s="20"/>
      <c r="D15" s="15"/>
      <c r="E15" s="15">
        <f>C15*D15</f>
        <v>0</v>
      </c>
      <c r="F15" s="164"/>
    </row>
    <row r="16" spans="1:6" ht="25.5" x14ac:dyDescent="0.2">
      <c r="A16" s="6" t="s">
        <v>63</v>
      </c>
      <c r="B16" s="3"/>
      <c r="C16" s="21"/>
      <c r="D16" s="16"/>
      <c r="E16" s="16">
        <f>SUM(E14:E15)</f>
        <v>0</v>
      </c>
      <c r="F16" s="165">
        <f>SUM(F14:F15)</f>
        <v>0</v>
      </c>
    </row>
    <row r="17" spans="1:6" ht="12.75" x14ac:dyDescent="0.2">
      <c r="A17" s="7" t="s">
        <v>61</v>
      </c>
      <c r="B17" s="4"/>
      <c r="C17" s="22"/>
      <c r="D17" s="17"/>
      <c r="E17" s="17"/>
      <c r="F17" s="163"/>
    </row>
    <row r="18" spans="1:6" ht="25.5" x14ac:dyDescent="0.2">
      <c r="A18" s="8" t="s">
        <v>70</v>
      </c>
      <c r="B18" s="129"/>
      <c r="C18" s="20"/>
      <c r="D18" s="15"/>
      <c r="E18" s="15">
        <f>C18*D18</f>
        <v>0</v>
      </c>
      <c r="F18" s="164"/>
    </row>
    <row r="19" spans="1:6" ht="25.5" x14ac:dyDescent="0.2">
      <c r="A19" s="8" t="s">
        <v>112</v>
      </c>
      <c r="B19" s="9"/>
      <c r="C19" s="23"/>
      <c r="D19" s="18"/>
      <c r="E19" s="15">
        <f>C19*D19</f>
        <v>0</v>
      </c>
      <c r="F19" s="164"/>
    </row>
    <row r="20" spans="1:6" ht="12.75" x14ac:dyDescent="0.2">
      <c r="A20" s="6" t="s">
        <v>15</v>
      </c>
      <c r="B20" s="3"/>
      <c r="C20" s="21"/>
      <c r="D20" s="16"/>
      <c r="E20" s="16">
        <f>SUM(E18:E19)</f>
        <v>0</v>
      </c>
      <c r="F20" s="165">
        <f>SUM(F18:F19)</f>
        <v>0</v>
      </c>
    </row>
    <row r="21" spans="1:6" ht="12.75" x14ac:dyDescent="0.2">
      <c r="A21" s="7" t="s">
        <v>64</v>
      </c>
      <c r="B21" s="4"/>
      <c r="C21" s="22"/>
      <c r="D21" s="17"/>
      <c r="E21" s="17"/>
      <c r="F21" s="163"/>
    </row>
    <row r="22" spans="1:6" ht="25.5" x14ac:dyDescent="0.2">
      <c r="A22" s="8" t="s">
        <v>113</v>
      </c>
      <c r="B22" s="5"/>
      <c r="C22" s="20"/>
      <c r="D22" s="15"/>
      <c r="E22" s="15">
        <f>C22*D22</f>
        <v>0</v>
      </c>
      <c r="F22" s="164"/>
    </row>
    <row r="23" spans="1:6" ht="38.25" x14ac:dyDescent="0.2">
      <c r="A23" s="178" t="s">
        <v>114</v>
      </c>
      <c r="B23" s="5"/>
      <c r="C23" s="20"/>
      <c r="D23" s="15"/>
      <c r="E23" s="15">
        <f>C23*D23</f>
        <v>0</v>
      </c>
      <c r="F23" s="164"/>
    </row>
    <row r="24" spans="1:6" ht="12.75" x14ac:dyDescent="0.2">
      <c r="A24" s="6" t="s">
        <v>65</v>
      </c>
      <c r="B24" s="3"/>
      <c r="C24" s="21"/>
      <c r="D24" s="16"/>
      <c r="E24" s="16">
        <f>SUM(E22:E23)</f>
        <v>0</v>
      </c>
      <c r="F24" s="165">
        <f>SUM(F22:F23)</f>
        <v>0</v>
      </c>
    </row>
    <row r="25" spans="1:6" ht="12.75" x14ac:dyDescent="0.2">
      <c r="A25" s="7" t="s">
        <v>83</v>
      </c>
      <c r="B25" s="22"/>
      <c r="C25" s="22"/>
      <c r="D25" s="17"/>
      <c r="E25" s="17"/>
      <c r="F25" s="163"/>
    </row>
    <row r="26" spans="1:6" ht="12.75" x14ac:dyDescent="0.2">
      <c r="A26" s="140"/>
      <c r="B26" s="141"/>
      <c r="C26" s="141"/>
      <c r="D26" s="15"/>
      <c r="E26" s="168">
        <f>+C26*D26</f>
        <v>0</v>
      </c>
      <c r="F26" s="166"/>
    </row>
    <row r="27" spans="1:6" ht="12.75" x14ac:dyDescent="0.2">
      <c r="A27" s="6" t="s">
        <v>12</v>
      </c>
      <c r="B27" s="3"/>
      <c r="C27" s="21"/>
      <c r="D27" s="16"/>
      <c r="E27" s="16">
        <f>SUM(E26:E26)</f>
        <v>0</v>
      </c>
      <c r="F27" s="165"/>
    </row>
    <row r="28" spans="1:6" ht="12.75" x14ac:dyDescent="0.2">
      <c r="A28" s="11" t="s">
        <v>85</v>
      </c>
      <c r="B28" s="4"/>
      <c r="C28" s="22"/>
      <c r="D28" s="17"/>
      <c r="E28" s="17">
        <f>'Prihvatljivi troškovi'!E39</f>
        <v>0</v>
      </c>
      <c r="F28" s="163"/>
    </row>
    <row r="29" spans="1:6" ht="13.5" thickBot="1" x14ac:dyDescent="0.25">
      <c r="A29" s="11" t="s">
        <v>86</v>
      </c>
      <c r="B29" s="159"/>
      <c r="C29" s="160"/>
      <c r="D29" s="161"/>
      <c r="E29" s="169"/>
      <c r="F29" s="162">
        <f>SUM(F12+F16+F20+F24)</f>
        <v>0</v>
      </c>
    </row>
    <row r="30" spans="1:6" ht="13.5" thickBot="1" x14ac:dyDescent="0.25">
      <c r="A30" s="12" t="s">
        <v>104</v>
      </c>
      <c r="B30" s="13"/>
      <c r="C30" s="19"/>
      <c r="D30" s="14"/>
      <c r="E30" s="170">
        <f>SUM(E12+E16+E20+E24+E27+E28+F29)</f>
        <v>0</v>
      </c>
      <c r="F30" s="167"/>
    </row>
  </sheetData>
  <mergeCells count="1">
    <mergeCell ref="B1:F1"/>
  </mergeCells>
  <pageMargins left="0.35433070866141736" right="0.15748031496062992" top="0.74803149606299213" bottom="0.74803149606299213" header="0.31496062992125984" footer="0.31496062992125984"/>
  <pageSetup paperSize="9" scale="7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"/>
  <sheetViews>
    <sheetView zoomScaleNormal="100" workbookViewId="0">
      <selection activeCell="G50" sqref="G50"/>
    </sheetView>
  </sheetViews>
  <sheetFormatPr defaultRowHeight="11.25" x14ac:dyDescent="0.15"/>
  <cols>
    <col min="2" max="2" width="23.625" customWidth="1"/>
    <col min="3" max="3" width="24" customWidth="1"/>
    <col min="4" max="4" width="0" hidden="1" customWidth="1"/>
  </cols>
  <sheetData>
    <row r="1" spans="2:8" ht="12.75" x14ac:dyDescent="0.2">
      <c r="B1" s="70"/>
      <c r="C1" s="70"/>
      <c r="D1" s="71"/>
      <c r="E1" s="71"/>
      <c r="F1" s="71"/>
      <c r="G1" s="71"/>
      <c r="H1" s="71"/>
    </row>
    <row r="2" spans="2:8" ht="12.75" x14ac:dyDescent="0.2">
      <c r="B2" s="70"/>
      <c r="C2" s="70"/>
      <c r="D2" s="71"/>
      <c r="E2" s="71"/>
      <c r="F2" s="71"/>
      <c r="G2" s="71"/>
      <c r="H2" s="71"/>
    </row>
    <row r="3" spans="2:8" ht="13.5" thickBot="1" x14ac:dyDescent="0.25">
      <c r="B3" s="72" t="s">
        <v>10</v>
      </c>
      <c r="C3" s="70"/>
      <c r="D3" s="71"/>
      <c r="E3" s="71"/>
      <c r="F3" s="71"/>
      <c r="G3" s="71"/>
      <c r="H3" s="71"/>
    </row>
    <row r="4" spans="2:8" ht="13.5" thickBot="1" x14ac:dyDescent="0.25">
      <c r="B4" s="73" t="s">
        <v>24</v>
      </c>
      <c r="C4" s="74" t="s">
        <v>8</v>
      </c>
      <c r="D4" s="67" t="str">
        <f>IF(C4="Malo i mikro","M","S")</f>
        <v>S</v>
      </c>
      <c r="E4" s="71"/>
      <c r="F4" s="71"/>
      <c r="G4" s="71"/>
      <c r="H4" s="71"/>
    </row>
    <row r="5" spans="2:8" ht="13.5" thickBot="1" x14ac:dyDescent="0.25">
      <c r="B5" s="70"/>
      <c r="C5" s="70"/>
      <c r="D5" s="68"/>
      <c r="E5" s="71"/>
      <c r="F5" s="71"/>
      <c r="G5" s="71"/>
      <c r="H5" s="71"/>
    </row>
    <row r="6" spans="2:8" ht="69.75" customHeight="1" thickBot="1" x14ac:dyDescent="0.25">
      <c r="B6" s="75" t="s">
        <v>25</v>
      </c>
      <c r="C6" s="76" t="s">
        <v>23</v>
      </c>
      <c r="D6" s="69">
        <f>IF(C4="Malo i mikro",0.7,IF(C6="DA",0.7,0.6))</f>
        <v>0.6</v>
      </c>
      <c r="E6" s="71"/>
      <c r="F6" s="71"/>
      <c r="G6" s="71"/>
      <c r="H6" s="71"/>
    </row>
    <row r="7" spans="2:8" ht="12.75" x14ac:dyDescent="0.2">
      <c r="B7" s="70"/>
      <c r="C7" s="70"/>
      <c r="D7" s="71"/>
      <c r="E7" s="71"/>
      <c r="F7" s="71"/>
      <c r="G7" s="71"/>
      <c r="H7" s="71"/>
    </row>
    <row r="8" spans="2:8" ht="74.25" hidden="1" customHeight="1" thickBot="1" x14ac:dyDescent="0.25">
      <c r="B8" s="75" t="s">
        <v>16</v>
      </c>
      <c r="C8" s="76" t="s">
        <v>9</v>
      </c>
      <c r="D8" s="71"/>
      <c r="E8" s="71"/>
      <c r="F8" s="71"/>
      <c r="G8" s="71"/>
      <c r="H8" s="71"/>
    </row>
    <row r="9" spans="2:8" x14ac:dyDescent="0.15">
      <c r="B9" s="71"/>
      <c r="C9" s="71"/>
      <c r="D9" s="71"/>
      <c r="E9" s="71"/>
      <c r="F9" s="71"/>
      <c r="G9" s="71"/>
      <c r="H9" s="71"/>
    </row>
    <row r="10" spans="2:8" x14ac:dyDescent="0.15">
      <c r="B10" s="71"/>
      <c r="C10" s="71"/>
      <c r="D10" s="71"/>
      <c r="E10" s="71"/>
      <c r="F10" s="71"/>
      <c r="G10" s="71"/>
      <c r="H10" s="71"/>
    </row>
  </sheetData>
  <sheetProtection password="EE94" sheet="1" sort="0"/>
  <dataValidations count="2">
    <dataValidation type="list" allowBlank="1" showInputMessage="1" showErrorMessage="1" sqref="C6 C8">
      <formula1>trainings</formula1>
    </dataValidation>
    <dataValidation type="list" allowBlank="1" showInputMessage="1" showErrorMessage="1" sqref="C4">
      <formula1>enetrprise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8"/>
  <sheetViews>
    <sheetView view="pageBreakPreview" zoomScale="90" zoomScaleNormal="100" zoomScaleSheetLayoutView="90" workbookViewId="0">
      <selection activeCell="D13" sqref="D13:F13"/>
    </sheetView>
  </sheetViews>
  <sheetFormatPr defaultRowHeight="11.25" x14ac:dyDescent="0.15"/>
  <cols>
    <col min="1" max="1" width="4.125" customWidth="1"/>
    <col min="2" max="2" width="25" customWidth="1"/>
    <col min="3" max="3" width="25.875" customWidth="1"/>
    <col min="4" max="4" width="17" customWidth="1"/>
    <col min="5" max="5" width="25.125" customWidth="1"/>
    <col min="6" max="6" width="28.75" customWidth="1"/>
    <col min="7" max="7" width="29.875" customWidth="1"/>
    <col min="8" max="8" width="11.875" hidden="1" customWidth="1"/>
    <col min="9" max="9" width="11.125" hidden="1" customWidth="1"/>
    <col min="10" max="10" width="12.375" bestFit="1" customWidth="1"/>
  </cols>
  <sheetData>
    <row r="1" spans="2:10" ht="75" customHeight="1" thickBot="1" x14ac:dyDescent="0.25">
      <c r="F1" s="187"/>
      <c r="G1" s="187"/>
      <c r="H1" s="187"/>
    </row>
    <row r="2" spans="2:10" ht="23.25" x14ac:dyDescent="0.35">
      <c r="B2" s="190" t="s">
        <v>13</v>
      </c>
      <c r="C2" s="191"/>
      <c r="D2" s="191"/>
      <c r="E2" s="191"/>
      <c r="F2" s="191"/>
      <c r="G2" s="192"/>
      <c r="H2" s="1"/>
    </row>
    <row r="3" spans="2:10" ht="20.25" x14ac:dyDescent="0.3">
      <c r="B3" s="193" t="s">
        <v>7</v>
      </c>
      <c r="C3" s="194"/>
      <c r="D3" s="194"/>
      <c r="E3" s="194"/>
      <c r="F3" s="194"/>
      <c r="G3" s="195"/>
      <c r="H3" s="1"/>
    </row>
    <row r="4" spans="2:10" ht="12.75" x14ac:dyDescent="0.2">
      <c r="B4" s="188"/>
      <c r="C4" s="189"/>
      <c r="D4" s="29" t="s">
        <v>5</v>
      </c>
      <c r="E4" s="29" t="s">
        <v>6</v>
      </c>
      <c r="F4" s="30" t="s">
        <v>21</v>
      </c>
      <c r="G4" s="64"/>
      <c r="H4" s="1"/>
    </row>
    <row r="5" spans="2:10" ht="45" customHeight="1" x14ac:dyDescent="0.2">
      <c r="B5" s="199" t="s">
        <v>2</v>
      </c>
      <c r="C5" s="200"/>
      <c r="D5" s="25">
        <f>'Prihvatljivi troškovi'!E23</f>
        <v>0</v>
      </c>
      <c r="E5" s="25">
        <f>IF('Veličina prijavitelja'!$D$4="S",($D$5*Poveznice!$H$12+$H5),(D5*Poveznice!$J$12+$H5))</f>
        <v>0</v>
      </c>
      <c r="F5" s="63">
        <f>IF(IF('Veličina prijavitelja'!$D$4="S",($D5*Poveznice!$D$12),IF('Veličina prijavitelja'!$D$4="M",($D5*Poveznice!$F$12)))&lt;=Poveznice!$C$12,IF('Veličina prijavitelja'!$D$4="S",($D5*Poveznice!$D$12),IF('Veličina prijavitelja'!$D$4="M",($D5*Poveznice!$F$12))),(Poveznice!$C$12))</f>
        <v>0</v>
      </c>
      <c r="G5" s="65" t="str">
        <f>IF(AND('Veličina prijavitelja'!$D$4="S",(D5*Poveznice!$D$12)&gt;Poveznice!$C$12),(Poveznice!$K$12),IF(AND('Veličina prijavitelja'!$D$4="M",(D5*Poveznice!$F$12)&gt;Poveznice!$C$12),(Poveznice!$K$12),""))</f>
        <v/>
      </c>
      <c r="H5" s="34">
        <f>IF('Veličina prijavitelja'!$D$4="S",IF(($D5*Poveznice!$D$12-Poveznice!$C$12)&lt;0,0,($D5*Poveznice!$D$12-Poveznice!$C$12)),IF('Veličina prijavitelja'!$D$4="M",IF($D5*Poveznice!$F$12-Poveznice!$C$12&lt;0,0,$D5*Poveznice!$F$12-Poveznice!$C$12)))</f>
        <v>0</v>
      </c>
      <c r="I5" s="24"/>
    </row>
    <row r="6" spans="2:10" ht="39.75" customHeight="1" x14ac:dyDescent="0.2">
      <c r="B6" s="188" t="s">
        <v>3</v>
      </c>
      <c r="C6" s="189"/>
      <c r="D6" s="25">
        <f>'Prihvatljivi troškovi'!E26</f>
        <v>0</v>
      </c>
      <c r="E6" s="25">
        <f>IF('Veličina prijavitelja'!$D$4="S",(D6*Poveznice!$H$13+$H6),(D6*Poveznice!$J$13+$H6))</f>
        <v>0</v>
      </c>
      <c r="F6" s="63">
        <f>IF(IF('Veličina prijavitelja'!$D$4="S",($D6*Poveznice!$D$13),IF('Veličina prijavitelja'!$D$4="M",($D6*Poveznice!$F$13)))&lt;=Poveznice!$C$13,IF('Veličina prijavitelja'!$D$4="S",($D6*Poveznice!$D$13),IF('Veličina prijavitelja'!$D$4="M",($D6*Poveznice!$F$13))),Poveznice!$C$13)</f>
        <v>0</v>
      </c>
      <c r="G6" s="65" t="str">
        <f>IF(AND('Veličina prijavitelja'!$D$4="S",(D6*Poveznice!$D$13)&gt;Poveznice!$C$13),(Poveznice!$K$13),IF(AND('Veličina prijavitelja'!$D$4="M",(D6*Poveznice!$F$13)&gt;Poveznice!$C$13),(Poveznice!$K$13),""))</f>
        <v/>
      </c>
      <c r="H6" s="34">
        <f>IF('Veličina prijavitelja'!$D$4="S",IF(($D6*Poveznice!$D$13-Poveznice!$C$13)&lt;0,0,($D6*Poveznice!$D$13-Poveznice!$C$13)),IF('Veličina prijavitelja'!$D$4="M",IF($D6*Poveznice!$F$13-Poveznice!$C$13&lt;0,0,$D6*Poveznice!$F$13-Poveznice!$C$13)))</f>
        <v>0</v>
      </c>
    </row>
    <row r="7" spans="2:10" ht="56.25" customHeight="1" x14ac:dyDescent="0.2">
      <c r="B7" s="188" t="s">
        <v>56</v>
      </c>
      <c r="C7" s="189"/>
      <c r="D7" s="25">
        <f>'Prihvatljivi troškovi'!E33</f>
        <v>0</v>
      </c>
      <c r="E7" s="25">
        <f>IF(AND('Veličina prijavitelja'!$D$4="S",'Veličina prijavitelja'!$C$6="DA"),(D7*Poveznice!$H$14+$H7),IF(AND('Veličina prijavitelja'!$D$4="S",'Veličina prijavitelja'!$C$6="NE"),(D7*Poveznice!$I$14+$H7),IF('Veličina prijavitelja'!$D$4="M",(D7*Poveznice!$J$14+$H7))))</f>
        <v>0</v>
      </c>
      <c r="F7" s="63">
        <f>IF(IF(AND('Veličina prijavitelja'!$D$4="S",'Veličina prijavitelja'!$C$6="DA"),($D7*Poveznice!$D$14),IF(AND('Veličina prijavitelja'!$D$4="S",'Veličina prijavitelja'!$C$6="NE"),($D7*Poveznice!$E$14),IF('Veličina prijavitelja'!$D$4="M",($D7*Poveznice!$F$14))))&lt;=Poveznice!$C$14,IF(AND('Veličina prijavitelja'!$D$4="S",'Veličina prijavitelja'!$C$6="DA"),($D7*Poveznice!$D$14),IF(AND('Veličina prijavitelja'!$D$4="S",'Veličina prijavitelja'!$C$6="NE"),($D7*Poveznice!$E$14),IF('Veličina prijavitelja'!$D$4="M",($D7*Poveznice!$F$14)))),Poveznice!$C$14)</f>
        <v>0</v>
      </c>
      <c r="G7" s="66" t="str">
        <f>IF(AND('Veličina prijavitelja'!$D$4="S",'Veličina prijavitelja'!$C$6="DA",D7*Poveznice!$D$14&lt;Poveznice!$C$14),"",IF(AND('Veličina prijavitelja'!$D$4="S",'Veličina prijavitelja'!$C$6="NE",D7*Poveznice!$E$14&lt;Poveznice!$C$14),"",IF(AND('Veličina prijavitelja'!$D$4="M",D7*Poveznice!$F$14&lt;Poveznice!$C$14),"",Poveznice!$K$14)))</f>
        <v/>
      </c>
      <c r="H7" s="34">
        <f>IF(AND('Veličina prijavitelja'!$D$4="S",'Veličina prijavitelja'!$C$6="DA",$D7*Poveznice!$D$14-Poveznice!$C$14&lt;0),0,IF(AND('Veličina prijavitelja'!$D$4="S",'Veličina prijavitelja'!$C$6="NE",$D7*Poveznice!$E$14-Poveznice!$C$14&lt;0),0,IF(AND('Veličina prijavitelja'!$D$4="M",$D7*Poveznice!$F$14-Poveznice!$C$14&lt;0),0,IF(AND('Veličina prijavitelja'!$D$4="S",'Veličina prijavitelja'!$C$6="DA"),$D7*Poveznice!$D$14-Poveznice!$C$14,IF(AND('Veličina prijavitelja'!$D$4="S",'Veličina prijavitelja'!$C$6="NE"),$D7*Poveznice!$E$14-Poveznice!$C$14,$D7*Poveznice!$F$14-Poveznice!$C$14)))))</f>
        <v>0</v>
      </c>
    </row>
    <row r="8" spans="2:10" ht="45" customHeight="1" x14ac:dyDescent="0.2">
      <c r="B8" s="199" t="s">
        <v>4</v>
      </c>
      <c r="C8" s="200"/>
      <c r="D8" s="25">
        <f>'Prihvatljivi troškovi'!E13+'Prihvatljivi troškovi'!E16+'Prihvatljivi troškovi'!E36</f>
        <v>0</v>
      </c>
      <c r="E8" s="25">
        <f>D8-F8</f>
        <v>0</v>
      </c>
      <c r="F8" s="63">
        <f>IF(SUM(F5+F6+F7+I8)&gt;Poveznice!C11,Poveznice!C11-'Sažetak troškova'!F5-'Sažetak troškova'!F6-'Sažetak troškova'!F7,I8)</f>
        <v>0</v>
      </c>
      <c r="G8" s="66" t="str">
        <f>IF(AND('Veličina prijavitelja'!$D$4="S",'Veličina prijavitelja'!$C$6="DA",D8*Poveznice!$D$11&lt;Poveznice!$C$11),"",IF(AND('Veličina prijavitelja'!$D$4="S",'Veličina prijavitelja'!$C$6="NE",D8*Poveznice!$E$14&lt;Poveznice!$C$11),"",IF(AND('Veličina prijavitelja'!$D$4="M",D8*Poveznice!$F$14&lt;Poveznice!$C$11),"",Poveznice!$K$11)))</f>
        <v/>
      </c>
      <c r="H8" s="1"/>
      <c r="I8" s="34">
        <f>IF('Veličina prijavitelja'!$D$4="S",(D8*Poveznice!$D$11),IF('Veličina prijavitelja'!$D$4="M",(D8*Poveznice!$F$11)))</f>
        <v>0</v>
      </c>
      <c r="J8" s="24"/>
    </row>
    <row r="9" spans="2:10" ht="20.25" customHeight="1" x14ac:dyDescent="0.2">
      <c r="B9" s="188" t="s">
        <v>0</v>
      </c>
      <c r="C9" s="189"/>
      <c r="D9" s="26">
        <f>'Prihvatljivi troškovi'!E37</f>
        <v>0</v>
      </c>
      <c r="E9" s="27"/>
      <c r="F9" s="28"/>
      <c r="G9" s="34"/>
      <c r="H9" s="1"/>
    </row>
    <row r="10" spans="2:10" ht="20.25" customHeight="1" x14ac:dyDescent="0.2">
      <c r="B10" s="203"/>
      <c r="C10" s="205"/>
      <c r="D10" s="206"/>
      <c r="E10" s="206"/>
      <c r="F10" s="207"/>
      <c r="G10" s="36"/>
      <c r="H10" s="1"/>
    </row>
    <row r="11" spans="2:10" ht="20.25" customHeight="1" x14ac:dyDescent="0.2">
      <c r="B11" s="201" t="s">
        <v>77</v>
      </c>
      <c r="C11" s="202"/>
      <c r="D11" s="208">
        <f>SUM('Prihvatljivi troškovi'!E38+'Neprihvatljivi troškovi '!E30)</f>
        <v>0</v>
      </c>
      <c r="E11" s="209"/>
      <c r="F11" s="210"/>
      <c r="G11" s="35"/>
      <c r="H11" s="1"/>
    </row>
    <row r="12" spans="2:10" ht="20.25" customHeight="1" x14ac:dyDescent="0.2">
      <c r="B12" s="203" t="s">
        <v>1</v>
      </c>
      <c r="C12" s="204"/>
      <c r="D12" s="214">
        <f>'Prihvatljivi troškovi'!E38</f>
        <v>0</v>
      </c>
      <c r="E12" s="215"/>
      <c r="F12" s="216"/>
      <c r="G12" s="35"/>
      <c r="H12" s="1"/>
    </row>
    <row r="13" spans="2:10" ht="20.25" customHeight="1" thickBot="1" x14ac:dyDescent="0.25">
      <c r="B13" s="203" t="s">
        <v>19</v>
      </c>
      <c r="C13" s="204"/>
      <c r="D13" s="217">
        <f>SUM(E5:E8)</f>
        <v>0</v>
      </c>
      <c r="E13" s="218"/>
      <c r="F13" s="219"/>
      <c r="G13" s="37"/>
      <c r="H13" s="1"/>
    </row>
    <row r="14" spans="2:10" ht="46.5" customHeight="1" thickBot="1" x14ac:dyDescent="0.25">
      <c r="B14" s="197" t="s">
        <v>20</v>
      </c>
      <c r="C14" s="198"/>
      <c r="D14" s="211" t="str">
        <f>IF(SUM($F$5:$F$8)&lt;Poveznice!$B$11,CONCATENATE(Poveznice!$L$11," (",TEXT(SUM($F$5:$F$8),"#.##0,00 kn"),")"),IF(SUM($F$5:$F$8)&gt;Poveznice!$C$11,CONCATENATE(Poveznice!$K$11," (",TEXT(SUM($F$5:$F$8),"#.##0,00 kn"),")"),SUM($F$5:$F$8)))</f>
        <v>Iznos potpore je ispod donje granice od  1.500.000,00 kn (0,00 kn)</v>
      </c>
      <c r="E14" s="212"/>
      <c r="F14" s="213"/>
      <c r="G14" s="130"/>
      <c r="H14" s="1"/>
    </row>
    <row r="15" spans="2:10" ht="12.75" x14ac:dyDescent="0.2">
      <c r="B15" s="196"/>
      <c r="C15" s="196"/>
      <c r="D15" s="2"/>
      <c r="G15" s="1"/>
      <c r="H15" s="1"/>
    </row>
    <row r="16" spans="2:10" x14ac:dyDescent="0.15">
      <c r="G16" s="1"/>
      <c r="H16" s="1"/>
    </row>
    <row r="17" spans="4:8" ht="15.75" customHeight="1" x14ac:dyDescent="0.15">
      <c r="G17" s="1"/>
      <c r="H17" s="1"/>
    </row>
    <row r="18" spans="4:8" ht="50.25" customHeight="1" x14ac:dyDescent="0.15">
      <c r="D18" s="24"/>
      <c r="G18" s="1"/>
      <c r="H18" s="1"/>
    </row>
  </sheetData>
  <mergeCells count="19">
    <mergeCell ref="D12:F12"/>
    <mergeCell ref="B13:C13"/>
    <mergeCell ref="D13:F13"/>
    <mergeCell ref="F1:H1"/>
    <mergeCell ref="B4:C4"/>
    <mergeCell ref="B2:G2"/>
    <mergeCell ref="B3:G3"/>
    <mergeCell ref="B15:C15"/>
    <mergeCell ref="B9:C9"/>
    <mergeCell ref="B14:C14"/>
    <mergeCell ref="B5:C5"/>
    <mergeCell ref="B7:C7"/>
    <mergeCell ref="B8:C8"/>
    <mergeCell ref="B11:C11"/>
    <mergeCell ref="B6:C6"/>
    <mergeCell ref="B12:C12"/>
    <mergeCell ref="B10:F10"/>
    <mergeCell ref="D11:F11"/>
    <mergeCell ref="D14:F14"/>
  </mergeCells>
  <phoneticPr fontId="0" type="noConversion"/>
  <pageMargins left="0.43307086614173229" right="0.39370078740157483" top="0.74803149606299213" bottom="0.74803149606299213" header="0.31496062992125984" footer="0.31496062992125984"/>
  <pageSetup paperSize="9" scale="89" orientation="landscape" r:id="rId1"/>
  <colBreaks count="1" manualBreakCount="1">
    <brk id="7" max="14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C11" sqref="C11"/>
    </sheetView>
  </sheetViews>
  <sheetFormatPr defaultRowHeight="11.25" x14ac:dyDescent="0.15"/>
  <cols>
    <col min="1" max="2" width="14.625" customWidth="1"/>
    <col min="3" max="3" width="20.625" customWidth="1"/>
    <col min="4" max="5" width="10.875" customWidth="1"/>
    <col min="6" max="6" width="10.125" bestFit="1" customWidth="1"/>
    <col min="7" max="7" width="18.25" customWidth="1"/>
    <col min="11" max="11" width="54.25" customWidth="1"/>
    <col min="12" max="12" width="39.375" customWidth="1"/>
  </cols>
  <sheetData>
    <row r="1" spans="1:13" ht="66" customHeight="1" x14ac:dyDescent="0.2">
      <c r="A1" s="32" t="s">
        <v>24</v>
      </c>
      <c r="B1" s="32"/>
      <c r="C1" s="33" t="s">
        <v>25</v>
      </c>
      <c r="D1" s="39"/>
      <c r="E1" s="39"/>
    </row>
    <row r="2" spans="1:13" ht="12.75" x14ac:dyDescent="0.2">
      <c r="A2" s="31" t="s">
        <v>26</v>
      </c>
      <c r="B2" s="31"/>
      <c r="C2" s="31" t="s">
        <v>22</v>
      </c>
      <c r="D2" s="38"/>
      <c r="E2" s="38"/>
    </row>
    <row r="3" spans="1:13" ht="12.75" x14ac:dyDescent="0.2">
      <c r="A3" s="31" t="s">
        <v>8</v>
      </c>
      <c r="B3" s="31"/>
      <c r="C3" s="31" t="s">
        <v>23</v>
      </c>
      <c r="D3" s="38"/>
      <c r="E3" s="38"/>
    </row>
    <row r="8" spans="1:13" ht="15" x14ac:dyDescent="0.25">
      <c r="A8" s="40" t="s">
        <v>38</v>
      </c>
      <c r="B8" s="40"/>
      <c r="C8" s="40"/>
      <c r="D8" s="42" t="s">
        <v>8</v>
      </c>
      <c r="E8" s="43" t="s">
        <v>8</v>
      </c>
      <c r="F8" s="43" t="s">
        <v>26</v>
      </c>
      <c r="G8" s="44"/>
      <c r="H8" s="42" t="s">
        <v>6</v>
      </c>
      <c r="I8" s="43"/>
      <c r="J8" s="44"/>
    </row>
    <row r="9" spans="1:13" ht="15" x14ac:dyDescent="0.25">
      <c r="A9" s="40" t="s">
        <v>35</v>
      </c>
      <c r="B9" s="40" t="s">
        <v>42</v>
      </c>
      <c r="C9" s="40" t="s">
        <v>37</v>
      </c>
      <c r="D9" s="45" t="s">
        <v>39</v>
      </c>
      <c r="E9" s="46" t="s">
        <v>39</v>
      </c>
      <c r="F9" s="46" t="s">
        <v>40</v>
      </c>
      <c r="G9" s="48" t="s">
        <v>36</v>
      </c>
      <c r="H9" s="45" t="s">
        <v>39</v>
      </c>
      <c r="I9" s="46" t="s">
        <v>39</v>
      </c>
      <c r="J9" s="47" t="s">
        <v>41</v>
      </c>
    </row>
    <row r="10" spans="1:13" ht="15" x14ac:dyDescent="0.25">
      <c r="A10" s="40"/>
      <c r="B10" s="40"/>
      <c r="C10" s="40"/>
      <c r="D10" s="53" t="s">
        <v>22</v>
      </c>
      <c r="E10" s="54" t="s">
        <v>23</v>
      </c>
      <c r="F10" s="55"/>
      <c r="G10" s="52"/>
      <c r="H10" s="53" t="s">
        <v>22</v>
      </c>
      <c r="I10" s="54" t="s">
        <v>23</v>
      </c>
      <c r="J10" s="52"/>
    </row>
    <row r="11" spans="1:13" ht="15" x14ac:dyDescent="0.25">
      <c r="A11" s="40" t="s">
        <v>27</v>
      </c>
      <c r="B11" s="41">
        <v>1500000</v>
      </c>
      <c r="C11" s="41">
        <v>15000000</v>
      </c>
      <c r="D11" s="49">
        <v>0.35</v>
      </c>
      <c r="E11" s="59">
        <f>D11</f>
        <v>0.35</v>
      </c>
      <c r="F11" s="51">
        <v>0.45</v>
      </c>
      <c r="G11" s="48" t="s">
        <v>30</v>
      </c>
      <c r="H11" s="49">
        <f>1-D11</f>
        <v>0.65</v>
      </c>
      <c r="I11" s="59">
        <f>1-E11</f>
        <v>0.65</v>
      </c>
      <c r="J11" s="50">
        <f>1-F11</f>
        <v>0.55000000000000004</v>
      </c>
      <c r="K11" s="62" t="str">
        <f>"Bruto ekvivalent potpore ograničen na maksimalno dopušteno sukladno točki 1.6 Uputa za prijavitelje!"</f>
        <v>Bruto ekvivalent potpore ograničen na maksimalno dopušteno sukladno točki 1.6 Uputa za prijavitelje!</v>
      </c>
      <c r="L11" s="62" t="str">
        <f>CONCATENATE("Iznos potpore je ispod donje granice od  ",TEXT(B11,"#.##0,00 kn"))</f>
        <v>Iznos potpore je ispod donje granice od  1.500.000,00 kn</v>
      </c>
      <c r="M11" s="62"/>
    </row>
    <row r="12" spans="1:13" ht="15" x14ac:dyDescent="0.25">
      <c r="A12" s="40" t="s">
        <v>28</v>
      </c>
      <c r="B12" s="40"/>
      <c r="C12" s="41">
        <v>2000000</v>
      </c>
      <c r="D12" s="49">
        <v>0.5</v>
      </c>
      <c r="E12" s="60">
        <f>D12</f>
        <v>0.5</v>
      </c>
      <c r="F12" s="51">
        <v>0.5</v>
      </c>
      <c r="G12" s="48" t="s">
        <v>31</v>
      </c>
      <c r="H12" s="49">
        <f t="shared" ref="H12:H14" si="0">1-D12</f>
        <v>0.5</v>
      </c>
      <c r="I12" s="60">
        <f t="shared" ref="I12:I14" si="1">1-E12</f>
        <v>0.5</v>
      </c>
      <c r="J12" s="50">
        <f t="shared" ref="J12:J14" si="2">1-F12</f>
        <v>0.5</v>
      </c>
      <c r="K12" s="62" t="str">
        <f>"Bruto ekvivalent potpore ograničen na maksimalno dopušteno sukladno točki 1.6 Uputa za prijavitelje!"</f>
        <v>Bruto ekvivalent potpore ograničen na maksimalno dopušteno sukladno točki 1.6 Uputa za prijavitelje!</v>
      </c>
    </row>
    <row r="13" spans="1:13" ht="15" x14ac:dyDescent="0.25">
      <c r="A13" s="40" t="s">
        <v>29</v>
      </c>
      <c r="B13" s="40"/>
      <c r="C13" s="41">
        <v>1000000</v>
      </c>
      <c r="D13" s="56">
        <v>0.5</v>
      </c>
      <c r="E13" s="61">
        <f>D13</f>
        <v>0.5</v>
      </c>
      <c r="F13" s="57">
        <v>0.5</v>
      </c>
      <c r="G13" s="52" t="s">
        <v>32</v>
      </c>
      <c r="H13" s="56">
        <f t="shared" si="0"/>
        <v>0.5</v>
      </c>
      <c r="I13" s="61">
        <f t="shared" si="1"/>
        <v>0.5</v>
      </c>
      <c r="J13" s="58">
        <f t="shared" si="2"/>
        <v>0.5</v>
      </c>
      <c r="K13" s="62" t="str">
        <f>"Bruto ekvivalent potpore ograničen na maksimalno dopušteno sukladno točki 1.6 Uputa za prijavitelje!"</f>
        <v>Bruto ekvivalent potpore ograničen na maksimalno dopušteno sukladno točki 1.6 Uputa za prijavitelje!</v>
      </c>
    </row>
    <row r="14" spans="1:13" ht="15" x14ac:dyDescent="0.25">
      <c r="A14" s="40" t="s">
        <v>33</v>
      </c>
      <c r="B14" s="40"/>
      <c r="C14" s="41">
        <v>2000000</v>
      </c>
      <c r="D14" s="56">
        <v>0.7</v>
      </c>
      <c r="E14" s="57">
        <v>0.6</v>
      </c>
      <c r="F14" s="57">
        <v>0.7</v>
      </c>
      <c r="G14" s="52" t="s">
        <v>34</v>
      </c>
      <c r="H14" s="56">
        <f t="shared" si="0"/>
        <v>0.30000000000000004</v>
      </c>
      <c r="I14" s="57">
        <f t="shared" si="1"/>
        <v>0.4</v>
      </c>
      <c r="J14" s="58">
        <f t="shared" si="2"/>
        <v>0.30000000000000004</v>
      </c>
      <c r="K14" s="62" t="str">
        <f>"Bruto ekvivalent potpore ograničen na maksimalno dopušteno sukladno točki 1.6 Uputa za prijavitelje!"</f>
        <v>Bruto ekvivalent potpore ograničen na maksimalno dopušteno sukladno točki 1.6 Uputa za prijavitelje!</v>
      </c>
    </row>
  </sheetData>
  <sheetProtection password="F154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Prihvatljivi troškovi</vt:lpstr>
      <vt:lpstr>Obrazloženje troškova </vt:lpstr>
      <vt:lpstr>Neprihvatljivi troškovi </vt:lpstr>
      <vt:lpstr>Veličina prijavitelja</vt:lpstr>
      <vt:lpstr>Sažetak troškova</vt:lpstr>
      <vt:lpstr>Poveznice</vt:lpstr>
      <vt:lpstr>enetrprise</vt:lpstr>
      <vt:lpstr>enterprise</vt:lpstr>
      <vt:lpstr>'Neprihvatljivi troškovi '!Print_Area</vt:lpstr>
      <vt:lpstr>'Sažetak troškova'!Print_Area</vt:lpstr>
      <vt:lpstr>trainings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Radojka Tomašević</dc:creator>
  <cp:lastModifiedBy>VM</cp:lastModifiedBy>
  <cp:lastPrinted>2015-09-30T13:54:52Z</cp:lastPrinted>
  <dcterms:created xsi:type="dcterms:W3CDTF">2010-10-21T13:48:52Z</dcterms:created>
  <dcterms:modified xsi:type="dcterms:W3CDTF">2015-10-12T14:52:48Z</dcterms:modified>
</cp:coreProperties>
</file>